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ZPiFZ\PRZETARGI 2017\Roboty budowlane Kościuszki 12\"/>
    </mc:Choice>
  </mc:AlternateContent>
  <bookViews>
    <workbookView xWindow="0" yWindow="0" windowWidth="24000" windowHeight="9345"/>
  </bookViews>
  <sheets>
    <sheet name="ZZK" sheetId="2" r:id="rId1"/>
  </sheets>
  <definedNames>
    <definedName name="_xlnm.Print_Area" localSheetId="0">ZZK!$A$1:$F$89</definedName>
  </definedNames>
  <calcPr calcId="152511"/>
</workbook>
</file>

<file path=xl/calcChain.xml><?xml version="1.0" encoding="utf-8"?>
<calcChain xmlns="http://schemas.openxmlformats.org/spreadsheetml/2006/main">
  <c r="F50" i="2" l="1"/>
  <c r="F70" i="2"/>
  <c r="F41" i="2"/>
  <c r="F68" i="2"/>
  <c r="F69" i="2" l="1"/>
  <c r="F49" i="2"/>
  <c r="F24" i="2"/>
  <c r="F74" i="2" l="1"/>
  <c r="F75" i="2"/>
  <c r="F76" i="2"/>
  <c r="F77" i="2"/>
  <c r="F78" i="2"/>
  <c r="F79" i="2"/>
  <c r="F80" i="2"/>
  <c r="F73" i="2"/>
  <c r="F52" i="2"/>
  <c r="F53" i="2"/>
  <c r="F54" i="2"/>
  <c r="F55" i="2"/>
  <c r="F56" i="2"/>
  <c r="F59" i="2"/>
  <c r="F60" i="2"/>
  <c r="F61" i="2"/>
  <c r="F62" i="2"/>
  <c r="F63" i="2"/>
  <c r="F64" i="2"/>
  <c r="F65" i="2"/>
  <c r="F66" i="2"/>
  <c r="F67" i="2"/>
  <c r="F51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2" i="2"/>
  <c r="F43" i="2"/>
  <c r="F44" i="2"/>
  <c r="F45" i="2"/>
  <c r="F46" i="2"/>
  <c r="F47" i="2"/>
  <c r="F48" i="2"/>
  <c r="F16" i="2"/>
  <c r="D14" i="2"/>
  <c r="D13" i="2"/>
  <c r="F15" i="2" l="1"/>
  <c r="F71" i="2"/>
  <c r="F13" i="2" l="1"/>
  <c r="F14" i="2"/>
  <c r="F12" i="2" l="1"/>
  <c r="F11" i="2" l="1"/>
  <c r="F10" i="2"/>
  <c r="F9" i="2" l="1"/>
  <c r="F81" i="2" l="1"/>
  <c r="F83" i="2" s="1"/>
  <c r="F82" i="2" s="1"/>
  <c r="F84" i="2" s="1"/>
  <c r="F85" i="2" s="1"/>
  <c r="F86" i="2" s="1"/>
</calcChain>
</file>

<file path=xl/sharedStrings.xml><?xml version="1.0" encoding="utf-8"?>
<sst xmlns="http://schemas.openxmlformats.org/spreadsheetml/2006/main" count="172" uniqueCount="108">
  <si>
    <t>Lp.</t>
  </si>
  <si>
    <t>Opis</t>
  </si>
  <si>
    <t>Obmiar</t>
  </si>
  <si>
    <t>kpl</t>
  </si>
  <si>
    <t>szt.</t>
  </si>
  <si>
    <t>m</t>
  </si>
  <si>
    <t>Razem netto</t>
  </si>
  <si>
    <t>jedn.
obm.</t>
  </si>
  <si>
    <t>C.J.</t>
  </si>
  <si>
    <t>Wartość</t>
  </si>
  <si>
    <t>Podatek VAT</t>
  </si>
  <si>
    <t>Razem brutto</t>
  </si>
  <si>
    <t>m2</t>
  </si>
  <si>
    <t>Mocowanie folii/membrany dachowej -  folia paroizolacyjna</t>
  </si>
  <si>
    <t>Montaż z podłączeniem na gotowym podłożu opraw oznaczonych w projekcie jako 6 - Oprawa oświetleniowa LED  50W PLX 4000K</t>
  </si>
  <si>
    <t>Montaż z podłączeniem na gotowym podłożu opraw oznaczonych w projekcie jako 7 - Oprawa oświetleniowa LED  36W PLX 4000K</t>
  </si>
  <si>
    <t>szt</t>
  </si>
  <si>
    <t>kpl.</t>
  </si>
  <si>
    <t>Przebicie otworów dla przewodów instalacyjnych o śr.do 50 mm w ścianach murowanych o grub. 1 ceg.</t>
  </si>
  <si>
    <t>otw.</t>
  </si>
  <si>
    <t>Wykucie bruzd pionowych 1/4x1/2 ceg. w ścianach z cegieł na zaprawie ce- mentowo-wapiennej</t>
  </si>
  <si>
    <t>Zabetonowanie otworów w ścianach o pow.do 0.1 m2</t>
  </si>
  <si>
    <t>Zabetonowanie bruzd o przekroju do 0.015 m2 w ścianach</t>
  </si>
  <si>
    <t>Wykonanie przejść przeciwpożarowych rurociągów c.o. przez przegrody budowlane.</t>
  </si>
  <si>
    <t>Rury przyłączne o śr. 15 mm do grzejników stalowych płytowych o połączeniu na gwint</t>
  </si>
  <si>
    <t>Zawory grzejnikowe przyłączeniowe podwójne 1/2x3/4" ze spustem</t>
  </si>
  <si>
    <t>Zawory grzejnikowe termostatyczne kątowe o śr. nominalnej 15 mm z nastawą wstępną</t>
  </si>
  <si>
    <t>Głowice termostatyczne</t>
  </si>
  <si>
    <t>Zawory przelotowe o połączeniach gwintowanych o śr. nominalnej 15 mm</t>
  </si>
  <si>
    <t>Zawory równoważące ręczne o połączeniach gwintowanych o śr. nominalnej 15 mm</t>
  </si>
  <si>
    <t>Rozdzielacze CO</t>
  </si>
  <si>
    <t>Zawór odpowietrzający dn 15 mm</t>
  </si>
  <si>
    <t>Płukanie instalacji wodociągowej w budynkach niemieszkalnych</t>
  </si>
  <si>
    <t>Próba szczelności instalacji c.o. w budynkach niemieszkalnych - próba wodna ciśnieniowa</t>
  </si>
  <si>
    <t>Próby z dokonaniem regulacji instalacji centralnego ogrzewania (na gorąco)</t>
  </si>
  <si>
    <t>urz.</t>
  </si>
  <si>
    <t>Rozruch instalacji c.o. i regulacja układu</t>
  </si>
  <si>
    <t>Izolacja rurociągów śr. 15 mm otulinami gr. 20 mm</t>
  </si>
  <si>
    <t>Izolacja rurociągów śr. 18 mm otulinami gr. 20 mm</t>
  </si>
  <si>
    <t>Zabetonowanie otworów w stropach i ścianach o pow.do 0.1 m2</t>
  </si>
  <si>
    <t>Wykonanie przejść przeciwpożarowych rurociągów wody przez przegrody bu- dowlane.</t>
  </si>
  <si>
    <t>Rurociągi z tworzyw sztucznych PE-Xb/Al/PE-HD o śr. zewnętrznej 16x2 mm.</t>
  </si>
  <si>
    <t>Zawory przelotowe instalacji wodociągowych z rur stalowych o śr. nominalnej 25 mm</t>
  </si>
  <si>
    <t>Zawory regulacyjne termostatyczne instalacji wodociągowych o śr. nominalnej 20 mm</t>
  </si>
  <si>
    <t>Dodatki za podejścia dopływowe w rurociągach stalowych do zaworów czerpal- nych o połączeniu sztywnym o śr. nominalnej 15 mm</t>
  </si>
  <si>
    <t>Płukanie instalacji wodociągowej w budynkach</t>
  </si>
  <si>
    <t>Próba szczelności instalacji wodociągowych z rur z tworzyw sztucznych w bu- dynkach niemieszkalnych</t>
  </si>
  <si>
    <t>Próba szczelności instalacji wodociągowych z rur stalowych w budynkach (ru- rociąg o śr. do 65 mm)</t>
  </si>
  <si>
    <t>Przygotowanie podłoża pod mocowanie osprzętu na zaprawie cementowej lub gipsowej z wykonaniem ślepych otworów ręcznie w cegle</t>
  </si>
  <si>
    <t>ROBOTY BUDOWLANE</t>
  </si>
  <si>
    <t>I.</t>
  </si>
  <si>
    <t>II.</t>
  </si>
  <si>
    <t>III.</t>
  </si>
  <si>
    <t>V.</t>
  </si>
  <si>
    <t>Pokrycie dachów papą termozgrzewalną dwuwarstwowo</t>
  </si>
  <si>
    <t>Obróbki klapy dymowej o powierzchni ok. 2,0 m2, przy szerokości obróbki w rozwinięciu ponad 25cm</t>
  </si>
  <si>
    <t>Grzejniki stalowe płytowe 33KV/600/1920 (parter)</t>
  </si>
  <si>
    <t>Grzejniki stalowe płytowe 33KV/600/1200 (piętro)</t>
  </si>
  <si>
    <t>Grzejniki stalowe płytowe 22KV/600/600 (parter 3 szt + piętro 1 szt)</t>
  </si>
  <si>
    <t>Grzejniki stalowe płytowe 22KV/600/720 (piętro)</t>
  </si>
  <si>
    <t>Grzejniki stalowe płytowe 22KV/600/800 (parter 2 szt. + piętro 6 szt)</t>
  </si>
  <si>
    <t>Grzejniki stalowe płytowe 22KV/600/920 (piętro)</t>
  </si>
  <si>
    <t>Grzejniki stalowe płytowe 22KV/600/1200 (parter)</t>
  </si>
  <si>
    <r>
      <t xml:space="preserve">Montaż z podłączeniem na gotowym podłożu opraw oznaczonych w projekcie jako 11 - Naświetlacz LED 50W 4000K </t>
    </r>
    <r>
      <rPr>
        <b/>
        <sz val="11"/>
        <color theme="1"/>
        <rFont val="Calibri"/>
        <family val="2"/>
        <charset val="238"/>
        <scheme val="minor"/>
      </rPr>
      <t>IP65</t>
    </r>
    <r>
      <rPr>
        <sz val="11"/>
        <color theme="1"/>
        <rFont val="Calibri"/>
        <family val="2"/>
        <charset val="238"/>
        <scheme val="minor"/>
      </rPr>
      <t xml:space="preserve"> (aluminiowy korpus, szklany klosz, metalowa dławnica zapewniająca wysoki stopień ochrony przed wnikanim wody oraz pyłów</t>
    </r>
  </si>
  <si>
    <t>Montaż z podłączeniem na gotowym podłożu opraw oznaczonych w projekcie jako 5 - Oprawa oświetleniowa LED 20W 4000K; IP44, klosz odporny na uderzenia IK10</t>
  </si>
  <si>
    <t>Poz. 2-7 - Oprawy oświetleniowe sufitowe lub ścienne LED o wysokich parametrach świetlnych, wyposażone w energooszczędne panele LED GO, o podstawie stalowej, malowanej proszkowo; klosze opalizowane, odporne na promieniowanie UV, CRI&gt;80; trwałość paneli LED 50 tys. godzin (L70B50), ta = 25 stopni C, temperatura barwy oświetlenia 3000K</t>
  </si>
  <si>
    <t>Izolacje cieplne i przeciwdźwiękowe z wełny mineralnej o wsp. ʎ ≤ 0,030 W/mK - poziome z płyt układanych na sucho - jedna warstwa gr. 12cm</t>
  </si>
  <si>
    <t>VI.</t>
  </si>
  <si>
    <t>Roboty nieprzewidziane</t>
  </si>
  <si>
    <t>IV.</t>
  </si>
  <si>
    <t>Suma pozycji od I. - V.</t>
  </si>
  <si>
    <t>OCIEPLENIE  STROPODACHU - segment B (wg STWiOR - część SST-01)</t>
  </si>
  <si>
    <t>Instalacja centralnego ogrzewania (wg STWiOR - część SST-02)</t>
  </si>
  <si>
    <t>Instalacja wodociągowa (wg STWiOR - część SST-02)</t>
  </si>
  <si>
    <t>INSTALACJE ELEKTRYCZNE - OŚWIETLENIE (wg STWiOR - część SST-03)</t>
  </si>
  <si>
    <t>robocizna bezpośrednia R =</t>
  </si>
  <si>
    <t>zł/r-g</t>
  </si>
  <si>
    <t>%</t>
  </si>
  <si>
    <t>zysk (liczony od R, S i Kp) Z =</t>
  </si>
  <si>
    <t>koszty pośrednie (liczone od R i S) Kp =</t>
  </si>
  <si>
    <t xml:space="preserve">koszty zakupu (liczone od M) Kz = </t>
  </si>
  <si>
    <t>…………</t>
  </si>
  <si>
    <t>……….</t>
  </si>
  <si>
    <t>………..</t>
  </si>
  <si>
    <t>W wycenie przyjęto następujące stawki kosztorysowe:</t>
  </si>
  <si>
    <r>
      <t>Pokrycie dachu papą odporną na ogień zewnętrzny B</t>
    </r>
    <r>
      <rPr>
        <b/>
        <vertAlign val="subscript"/>
        <sz val="11"/>
        <color theme="1"/>
        <rFont val="Calibri"/>
        <family val="2"/>
        <charset val="238"/>
        <scheme val="minor"/>
      </rPr>
      <t>ROOF</t>
    </r>
    <r>
      <rPr>
        <b/>
        <sz val="11"/>
        <color theme="1"/>
        <rFont val="Calibri"/>
        <family val="2"/>
        <charset val="238"/>
        <scheme val="minor"/>
      </rPr>
      <t>(t1) (wg STWiOR - część SST-01)</t>
    </r>
  </si>
  <si>
    <t>Termostatyczne zawory cyrkulacyjne o śr. 15 mm</t>
  </si>
  <si>
    <t>Rurociągi z tworzyw sztucznych PE-Xb/Al/PE-HD o śr. zewnętrznej 26x3 mm.</t>
  </si>
  <si>
    <t>Rurociągi z tworzyw sztucznych PE-Xb/Al/PE-HD o śr. zewnętrznej 32x3</t>
  </si>
  <si>
    <t>Izolacja rurociągów śr.16 mm otulinami gr. 20 mm</t>
  </si>
  <si>
    <t>Izolacja rurociągów śr.26 mm otulinami gr. 20 mm</t>
  </si>
  <si>
    <t>Izolacja rurociągów śr.32 mm otulinami gr. 20 mm</t>
  </si>
  <si>
    <t>Montaż wodomierza cwu wraz z pracami towarzyszącymi</t>
  </si>
  <si>
    <t xml:space="preserve">Montaż liczników ciepła dla segmentu B </t>
  </si>
  <si>
    <t>Opracowanie dokumentacji powykonawczej dla instalacji co i cwu</t>
  </si>
  <si>
    <t>Izolacja rurociągów śr. 28 mm otulinami gr. 20 mm</t>
  </si>
  <si>
    <t>Izolacja rurociągów śr. 35 mm otulinami gr. 20 mm</t>
  </si>
  <si>
    <t xml:space="preserve">Rurociągi w instalacjach c.o.  o śr.nominalnej 15 mm  na ścianach w budynkach    </t>
  </si>
  <si>
    <t>Rurociągi w instalacjach c.o.  na ścianach w budynkach    Rury śr 18 x1,2</t>
  </si>
  <si>
    <t>Rurociągi w instalacjach c.o.  na ścianach w budynkach    Rury  śr 28 x1,5</t>
  </si>
  <si>
    <t>Rurociągi w instalacjach c.o.  na ścianach w budynkach    Rury  śr 35 x1,6</t>
  </si>
  <si>
    <t>Pompa obiegowa 25-120, 193 W; 230 V</t>
  </si>
  <si>
    <t>Montaż z podłączeniem na gotowym podłożu opraw oznaczonych w projekcie jako 1 - Oprawa oświetleniowa LED 32W 4000K  1200mm</t>
  </si>
  <si>
    <t>Montaż z podłączeniem na gotowym podłożu opraw oznaczonych w projekcie jako 2 - Oprawa oświetleniowa LED 48W 4000K  1258mm</t>
  </si>
  <si>
    <t>Montaż z podłączeniem na gotowym podłożu opraw oznaczonych w projekcie jako 10 - Oprawa oświetleniowa LED 32W  4000K</t>
  </si>
  <si>
    <t>Wartość robót nieprzewidzianych - liczona jako 10% od sumy pozycji I. - V. - rozliczana kosztorysem powykonawczym</t>
  </si>
  <si>
    <t>…………………………………………………………….</t>
  </si>
  <si>
    <t>(podpis osoby uprawnionej do składania oświadczeń woli w imieniu wykonawcy z pieczątką imienną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</si>
</sst>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0\ _z_ł_-;\-* #,##0.000\ _z_ł_-;_-* &quot;-&quot;??\ _z_ł_-;_-@_-"/>
  </numFmts>
  <fonts count="1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2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3" fontId="8" fillId="2" borderId="1" xfId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43" fontId="8" fillId="2" borderId="2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8" fillId="0" borderId="0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4" fontId="8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43" fontId="8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43" fontId="8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5">
    <cellStyle name="Dziesiętny" xfId="1" builtinId="3"/>
    <cellStyle name="Dziesiętny 2" xfId="4"/>
    <cellStyle name="Dziesiętny 3" xfId="3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view="pageBreakPreview" topLeftCell="A79" zoomScaleNormal="100" zoomScaleSheetLayoutView="100" workbookViewId="0">
      <selection activeCell="B98" sqref="B98"/>
    </sheetView>
  </sheetViews>
  <sheetFormatPr defaultRowHeight="15"/>
  <cols>
    <col min="1" max="1" width="6.5" style="19" customWidth="1"/>
    <col min="2" max="2" width="52.875" style="32" customWidth="1"/>
    <col min="3" max="3" width="7.875" style="33" customWidth="1"/>
    <col min="4" max="5" width="9.875" style="34" customWidth="1"/>
    <col min="6" max="6" width="13.625" style="34" customWidth="1"/>
    <col min="7" max="7" width="9.875" style="24" customWidth="1"/>
    <col min="8" max="16384" width="9" style="19"/>
  </cols>
  <sheetData>
    <row r="1" spans="1:7">
      <c r="A1" s="51" t="s">
        <v>84</v>
      </c>
      <c r="B1" s="52"/>
      <c r="C1" s="53"/>
      <c r="D1" s="54"/>
      <c r="E1" s="54"/>
      <c r="F1" s="54"/>
    </row>
    <row r="2" spans="1:7">
      <c r="A2" s="51"/>
      <c r="B2" s="55" t="s">
        <v>75</v>
      </c>
      <c r="C2" s="53" t="s">
        <v>81</v>
      </c>
      <c r="D2" s="54" t="s">
        <v>76</v>
      </c>
      <c r="E2" s="54"/>
      <c r="F2" s="54"/>
    </row>
    <row r="3" spans="1:7">
      <c r="A3" s="51"/>
      <c r="B3" s="56" t="s">
        <v>79</v>
      </c>
      <c r="C3" s="53" t="s">
        <v>82</v>
      </c>
      <c r="D3" s="54" t="s">
        <v>77</v>
      </c>
      <c r="E3" s="54"/>
      <c r="F3" s="54"/>
    </row>
    <row r="4" spans="1:7">
      <c r="A4" s="51"/>
      <c r="B4" s="56" t="s">
        <v>78</v>
      </c>
      <c r="C4" s="53" t="s">
        <v>83</v>
      </c>
      <c r="D4" s="54" t="s">
        <v>77</v>
      </c>
      <c r="E4" s="54"/>
      <c r="F4" s="54"/>
    </row>
    <row r="5" spans="1:7">
      <c r="A5" s="51"/>
      <c r="B5" s="56" t="s">
        <v>80</v>
      </c>
      <c r="C5" s="53" t="s">
        <v>82</v>
      </c>
      <c r="D5" s="54" t="s">
        <v>77</v>
      </c>
      <c r="E5" s="54"/>
      <c r="F5" s="54"/>
    </row>
    <row r="7" spans="1:7" ht="30">
      <c r="A7" s="7" t="s">
        <v>0</v>
      </c>
      <c r="B7" s="1" t="s">
        <v>1</v>
      </c>
      <c r="C7" s="1" t="s">
        <v>7</v>
      </c>
      <c r="D7" s="6" t="s">
        <v>2</v>
      </c>
      <c r="E7" s="11" t="s">
        <v>8</v>
      </c>
      <c r="F7" s="6" t="s">
        <v>9</v>
      </c>
      <c r="G7" s="14"/>
    </row>
    <row r="8" spans="1:7" s="20" customFormat="1">
      <c r="A8" s="9" t="s">
        <v>49</v>
      </c>
      <c r="B8" s="10"/>
      <c r="C8" s="10"/>
      <c r="D8" s="10"/>
      <c r="E8" s="10"/>
      <c r="F8" s="2"/>
      <c r="G8" s="13"/>
    </row>
    <row r="9" spans="1:7">
      <c r="A9" s="5" t="s">
        <v>50</v>
      </c>
      <c r="B9" s="36" t="s">
        <v>71</v>
      </c>
      <c r="C9" s="5"/>
      <c r="D9" s="3"/>
      <c r="E9" s="12"/>
      <c r="F9" s="18">
        <f>SUM(F10:F11)</f>
        <v>0</v>
      </c>
      <c r="G9" s="15"/>
    </row>
    <row r="10" spans="1:7" ht="45">
      <c r="A10" s="21">
        <v>1</v>
      </c>
      <c r="B10" s="8" t="s">
        <v>66</v>
      </c>
      <c r="C10" s="21" t="s">
        <v>12</v>
      </c>
      <c r="D10" s="22">
        <v>188</v>
      </c>
      <c r="E10" s="23"/>
      <c r="F10" s="22">
        <f>D10*E10</f>
        <v>0</v>
      </c>
    </row>
    <row r="11" spans="1:7">
      <c r="A11" s="21">
        <v>2</v>
      </c>
      <c r="B11" s="8" t="s">
        <v>13</v>
      </c>
      <c r="C11" s="21" t="s">
        <v>12</v>
      </c>
      <c r="D11" s="22">
        <v>188</v>
      </c>
      <c r="E11" s="23"/>
      <c r="F11" s="22">
        <f>D11*E11</f>
        <v>0</v>
      </c>
    </row>
    <row r="12" spans="1:7" ht="18">
      <c r="A12" s="5" t="s">
        <v>51</v>
      </c>
      <c r="B12" s="36" t="s">
        <v>85</v>
      </c>
      <c r="C12" s="5"/>
      <c r="D12" s="3"/>
      <c r="E12" s="12"/>
      <c r="F12" s="18">
        <f>SUM(F13:F15)</f>
        <v>0</v>
      </c>
      <c r="G12" s="15"/>
    </row>
    <row r="13" spans="1:7" ht="18.75" customHeight="1">
      <c r="A13" s="21">
        <v>1</v>
      </c>
      <c r="B13" s="8" t="s">
        <v>54</v>
      </c>
      <c r="C13" s="21" t="s">
        <v>12</v>
      </c>
      <c r="D13" s="22">
        <f>7.38*2*10</f>
        <v>147.6</v>
      </c>
      <c r="E13" s="23"/>
      <c r="F13" s="22">
        <f t="shared" ref="F13:F14" si="0">D13*E13</f>
        <v>0</v>
      </c>
    </row>
    <row r="14" spans="1:7" ht="30">
      <c r="A14" s="21">
        <v>2</v>
      </c>
      <c r="B14" s="8" t="s">
        <v>55</v>
      </c>
      <c r="C14" s="21" t="s">
        <v>12</v>
      </c>
      <c r="D14" s="22">
        <f>6*0.5*1.1</f>
        <v>3.3000000000000003</v>
      </c>
      <c r="E14" s="23"/>
      <c r="F14" s="22">
        <f t="shared" si="0"/>
        <v>0</v>
      </c>
    </row>
    <row r="15" spans="1:7" ht="15" customHeight="1">
      <c r="A15" s="5" t="s">
        <v>52</v>
      </c>
      <c r="B15" s="38" t="s">
        <v>72</v>
      </c>
      <c r="C15" s="5"/>
      <c r="D15" s="5"/>
      <c r="E15" s="4"/>
      <c r="F15" s="18">
        <f>SUM(F16:F49)</f>
        <v>0</v>
      </c>
      <c r="G15" s="16"/>
    </row>
    <row r="16" spans="1:7" ht="30">
      <c r="A16" s="21">
        <v>1</v>
      </c>
      <c r="B16" s="8" t="s">
        <v>18</v>
      </c>
      <c r="C16" s="21" t="s">
        <v>19</v>
      </c>
      <c r="D16" s="21">
        <v>3</v>
      </c>
      <c r="E16" s="25"/>
      <c r="F16" s="22">
        <f>D16*E16</f>
        <v>0</v>
      </c>
      <c r="G16" s="26"/>
    </row>
    <row r="17" spans="1:7" ht="30">
      <c r="A17" s="21">
        <v>2</v>
      </c>
      <c r="B17" s="8" t="s">
        <v>20</v>
      </c>
      <c r="C17" s="21" t="s">
        <v>5</v>
      </c>
      <c r="D17" s="21">
        <v>55</v>
      </c>
      <c r="E17" s="25"/>
      <c r="F17" s="22">
        <f t="shared" ref="F17:F49" si="1">D17*E17</f>
        <v>0</v>
      </c>
      <c r="G17" s="26"/>
    </row>
    <row r="18" spans="1:7">
      <c r="A18" s="21">
        <v>3</v>
      </c>
      <c r="B18" s="8" t="s">
        <v>21</v>
      </c>
      <c r="C18" s="21" t="s">
        <v>4</v>
      </c>
      <c r="D18" s="21">
        <v>3</v>
      </c>
      <c r="E18" s="25"/>
      <c r="F18" s="22">
        <f t="shared" si="1"/>
        <v>0</v>
      </c>
      <c r="G18" s="26"/>
    </row>
    <row r="19" spans="1:7" ht="18" customHeight="1">
      <c r="A19" s="21">
        <v>4</v>
      </c>
      <c r="B19" s="8" t="s">
        <v>22</v>
      </c>
      <c r="C19" s="21" t="s">
        <v>5</v>
      </c>
      <c r="D19" s="21">
        <v>55</v>
      </c>
      <c r="E19" s="25"/>
      <c r="F19" s="22">
        <f t="shared" si="1"/>
        <v>0</v>
      </c>
      <c r="G19" s="26"/>
    </row>
    <row r="20" spans="1:7" ht="30">
      <c r="A20" s="21">
        <v>5</v>
      </c>
      <c r="B20" s="8" t="s">
        <v>23</v>
      </c>
      <c r="C20" s="21" t="s">
        <v>3</v>
      </c>
      <c r="D20" s="21">
        <v>1</v>
      </c>
      <c r="E20" s="25"/>
      <c r="F20" s="22">
        <f t="shared" si="1"/>
        <v>0</v>
      </c>
      <c r="G20" s="26"/>
    </row>
    <row r="21" spans="1:7" ht="30">
      <c r="A21" s="21">
        <v>6</v>
      </c>
      <c r="B21" s="37" t="s">
        <v>97</v>
      </c>
      <c r="C21" s="21" t="s">
        <v>5</v>
      </c>
      <c r="D21" s="21">
        <v>60</v>
      </c>
      <c r="E21" s="25"/>
      <c r="F21" s="22">
        <f t="shared" si="1"/>
        <v>0</v>
      </c>
      <c r="G21" s="26"/>
    </row>
    <row r="22" spans="1:7" ht="30">
      <c r="A22" s="21">
        <v>7</v>
      </c>
      <c r="B22" s="61" t="s">
        <v>98</v>
      </c>
      <c r="C22" s="21" t="s">
        <v>5</v>
      </c>
      <c r="D22" s="21">
        <v>55</v>
      </c>
      <c r="E22" s="25"/>
      <c r="F22" s="22">
        <f t="shared" si="1"/>
        <v>0</v>
      </c>
      <c r="G22" s="26"/>
    </row>
    <row r="23" spans="1:7" ht="30">
      <c r="A23" s="21">
        <v>8</v>
      </c>
      <c r="B23" s="61" t="s">
        <v>99</v>
      </c>
      <c r="C23" s="21" t="s">
        <v>5</v>
      </c>
      <c r="D23" s="21">
        <v>20</v>
      </c>
      <c r="E23" s="25"/>
      <c r="F23" s="22">
        <f t="shared" si="1"/>
        <v>0</v>
      </c>
      <c r="G23" s="26"/>
    </row>
    <row r="24" spans="1:7" ht="30">
      <c r="A24" s="21">
        <v>9</v>
      </c>
      <c r="B24" s="61" t="s">
        <v>100</v>
      </c>
      <c r="C24" s="58" t="s">
        <v>5</v>
      </c>
      <c r="D24" s="21">
        <v>10</v>
      </c>
      <c r="E24" s="25"/>
      <c r="F24" s="22">
        <f t="shared" si="1"/>
        <v>0</v>
      </c>
      <c r="G24" s="26"/>
    </row>
    <row r="25" spans="1:7" ht="18" customHeight="1">
      <c r="A25" s="21">
        <v>10</v>
      </c>
      <c r="B25" s="17" t="s">
        <v>56</v>
      </c>
      <c r="C25" s="27" t="s">
        <v>4</v>
      </c>
      <c r="D25" s="27">
        <v>1</v>
      </c>
      <c r="E25" s="25"/>
      <c r="F25" s="22">
        <f t="shared" si="1"/>
        <v>0</v>
      </c>
      <c r="G25" s="26"/>
    </row>
    <row r="26" spans="1:7" ht="18.75" customHeight="1">
      <c r="A26" s="21">
        <v>11</v>
      </c>
      <c r="B26" s="17" t="s">
        <v>57</v>
      </c>
      <c r="C26" s="27" t="s">
        <v>4</v>
      </c>
      <c r="D26" s="27">
        <v>1</v>
      </c>
      <c r="E26" s="28"/>
      <c r="F26" s="22">
        <f t="shared" si="1"/>
        <v>0</v>
      </c>
      <c r="G26" s="26"/>
    </row>
    <row r="27" spans="1:7" ht="30">
      <c r="A27" s="21">
        <v>12</v>
      </c>
      <c r="B27" s="17" t="s">
        <v>58</v>
      </c>
      <c r="C27" s="27" t="s">
        <v>4</v>
      </c>
      <c r="D27" s="27">
        <v>4</v>
      </c>
      <c r="E27" s="28"/>
      <c r="F27" s="22">
        <f t="shared" si="1"/>
        <v>0</v>
      </c>
      <c r="G27" s="26"/>
    </row>
    <row r="28" spans="1:7">
      <c r="A28" s="21">
        <v>13</v>
      </c>
      <c r="B28" s="17" t="s">
        <v>59</v>
      </c>
      <c r="C28" s="27" t="s">
        <v>4</v>
      </c>
      <c r="D28" s="27">
        <v>3</v>
      </c>
      <c r="E28" s="28"/>
      <c r="F28" s="22">
        <f t="shared" si="1"/>
        <v>0</v>
      </c>
      <c r="G28" s="26"/>
    </row>
    <row r="29" spans="1:7" ht="30">
      <c r="A29" s="21">
        <v>14</v>
      </c>
      <c r="B29" s="17" t="s">
        <v>60</v>
      </c>
      <c r="C29" s="27" t="s">
        <v>4</v>
      </c>
      <c r="D29" s="27">
        <v>8</v>
      </c>
      <c r="E29" s="28"/>
      <c r="F29" s="22">
        <f t="shared" si="1"/>
        <v>0</v>
      </c>
      <c r="G29" s="26"/>
    </row>
    <row r="30" spans="1:7">
      <c r="A30" s="21">
        <v>15</v>
      </c>
      <c r="B30" s="17" t="s">
        <v>61</v>
      </c>
      <c r="C30" s="27" t="s">
        <v>4</v>
      </c>
      <c r="D30" s="27">
        <v>1</v>
      </c>
      <c r="E30" s="28"/>
      <c r="F30" s="22">
        <f t="shared" si="1"/>
        <v>0</v>
      </c>
      <c r="G30" s="26"/>
    </row>
    <row r="31" spans="1:7">
      <c r="A31" s="21">
        <v>16</v>
      </c>
      <c r="B31" s="17" t="s">
        <v>62</v>
      </c>
      <c r="C31" s="27" t="s">
        <v>4</v>
      </c>
      <c r="D31" s="27">
        <v>1</v>
      </c>
      <c r="E31" s="28"/>
      <c r="F31" s="22">
        <f t="shared" si="1"/>
        <v>0</v>
      </c>
      <c r="G31" s="26"/>
    </row>
    <row r="32" spans="1:7" ht="30">
      <c r="A32" s="21">
        <v>17</v>
      </c>
      <c r="B32" s="8" t="s">
        <v>24</v>
      </c>
      <c r="C32" s="21" t="s">
        <v>17</v>
      </c>
      <c r="D32" s="21">
        <v>19</v>
      </c>
      <c r="E32" s="25"/>
      <c r="F32" s="22">
        <f t="shared" si="1"/>
        <v>0</v>
      </c>
      <c r="G32" s="26"/>
    </row>
    <row r="33" spans="1:7" ht="30">
      <c r="A33" s="21">
        <v>18</v>
      </c>
      <c r="B33" s="8" t="s">
        <v>25</v>
      </c>
      <c r="C33" s="21" t="s">
        <v>4</v>
      </c>
      <c r="D33" s="21">
        <v>19</v>
      </c>
      <c r="E33" s="25"/>
      <c r="F33" s="22">
        <f t="shared" si="1"/>
        <v>0</v>
      </c>
      <c r="G33" s="26"/>
    </row>
    <row r="34" spans="1:7" ht="30">
      <c r="A34" s="21">
        <v>19</v>
      </c>
      <c r="B34" s="8" t="s">
        <v>26</v>
      </c>
      <c r="C34" s="21" t="s">
        <v>4</v>
      </c>
      <c r="D34" s="21">
        <v>19</v>
      </c>
      <c r="E34" s="25"/>
      <c r="F34" s="22">
        <f t="shared" si="1"/>
        <v>0</v>
      </c>
      <c r="G34" s="26"/>
    </row>
    <row r="35" spans="1:7" ht="21.75" customHeight="1">
      <c r="A35" s="21">
        <v>20</v>
      </c>
      <c r="B35" s="8" t="s">
        <v>27</v>
      </c>
      <c r="C35" s="21" t="s">
        <v>4</v>
      </c>
      <c r="D35" s="21">
        <v>19</v>
      </c>
      <c r="E35" s="25"/>
      <c r="F35" s="22">
        <f t="shared" si="1"/>
        <v>0</v>
      </c>
      <c r="G35" s="26"/>
    </row>
    <row r="36" spans="1:7" ht="30">
      <c r="A36" s="21">
        <v>21</v>
      </c>
      <c r="B36" s="8" t="s">
        <v>28</v>
      </c>
      <c r="C36" s="21" t="s">
        <v>4</v>
      </c>
      <c r="D36" s="21">
        <v>6</v>
      </c>
      <c r="E36" s="25"/>
      <c r="F36" s="22">
        <f t="shared" si="1"/>
        <v>0</v>
      </c>
      <c r="G36" s="26"/>
    </row>
    <row r="37" spans="1:7" ht="30">
      <c r="A37" s="21">
        <v>22</v>
      </c>
      <c r="B37" s="8" t="s">
        <v>29</v>
      </c>
      <c r="C37" s="21" t="s">
        <v>4</v>
      </c>
      <c r="D37" s="21">
        <v>6</v>
      </c>
      <c r="E37" s="25"/>
      <c r="F37" s="22">
        <f t="shared" si="1"/>
        <v>0</v>
      </c>
      <c r="G37" s="26"/>
    </row>
    <row r="38" spans="1:7" ht="16.5" customHeight="1">
      <c r="A38" s="21">
        <v>23</v>
      </c>
      <c r="B38" s="8" t="s">
        <v>30</v>
      </c>
      <c r="C38" s="21" t="s">
        <v>16</v>
      </c>
      <c r="D38" s="21">
        <v>2</v>
      </c>
      <c r="E38" s="25"/>
      <c r="F38" s="22">
        <f t="shared" si="1"/>
        <v>0</v>
      </c>
      <c r="G38" s="26"/>
    </row>
    <row r="39" spans="1:7" ht="18" customHeight="1">
      <c r="A39" s="21">
        <v>24</v>
      </c>
      <c r="B39" s="8" t="s">
        <v>31</v>
      </c>
      <c r="C39" s="21" t="s">
        <v>4</v>
      </c>
      <c r="D39" s="21">
        <v>6</v>
      </c>
      <c r="E39" s="25"/>
      <c r="F39" s="22">
        <f t="shared" si="1"/>
        <v>0</v>
      </c>
      <c r="G39" s="26"/>
    </row>
    <row r="40" spans="1:7" ht="20.25" customHeight="1">
      <c r="A40" s="21">
        <v>25</v>
      </c>
      <c r="B40" s="61" t="s">
        <v>101</v>
      </c>
      <c r="C40" s="21" t="s">
        <v>17</v>
      </c>
      <c r="D40" s="21">
        <v>1</v>
      </c>
      <c r="E40" s="25"/>
      <c r="F40" s="22">
        <f t="shared" si="1"/>
        <v>0</v>
      </c>
      <c r="G40" s="26"/>
    </row>
    <row r="41" spans="1:7" ht="20.25" customHeight="1">
      <c r="A41" s="21">
        <v>26</v>
      </c>
      <c r="B41" s="57" t="s">
        <v>93</v>
      </c>
      <c r="C41" s="58" t="s">
        <v>3</v>
      </c>
      <c r="D41" s="21">
        <v>1</v>
      </c>
      <c r="E41" s="25"/>
      <c r="F41" s="22">
        <f t="shared" si="1"/>
        <v>0</v>
      </c>
      <c r="G41" s="26"/>
    </row>
    <row r="42" spans="1:7">
      <c r="A42" s="21">
        <v>27</v>
      </c>
      <c r="B42" s="8" t="s">
        <v>32</v>
      </c>
      <c r="C42" s="21" t="s">
        <v>5</v>
      </c>
      <c r="D42" s="21">
        <v>145</v>
      </c>
      <c r="E42" s="25"/>
      <c r="F42" s="22">
        <f t="shared" si="1"/>
        <v>0</v>
      </c>
      <c r="G42" s="26"/>
    </row>
    <row r="43" spans="1:7" ht="30">
      <c r="A43" s="21">
        <v>28</v>
      </c>
      <c r="B43" s="8" t="s">
        <v>33</v>
      </c>
      <c r="C43" s="21" t="s">
        <v>5</v>
      </c>
      <c r="D43" s="21">
        <v>145</v>
      </c>
      <c r="E43" s="25"/>
      <c r="F43" s="22">
        <f t="shared" si="1"/>
        <v>0</v>
      </c>
      <c r="G43" s="26"/>
    </row>
    <row r="44" spans="1:7" ht="30">
      <c r="A44" s="21">
        <v>29</v>
      </c>
      <c r="B44" s="8" t="s">
        <v>34</v>
      </c>
      <c r="C44" s="21" t="s">
        <v>35</v>
      </c>
      <c r="D44" s="21">
        <v>20</v>
      </c>
      <c r="E44" s="25"/>
      <c r="F44" s="22">
        <f t="shared" si="1"/>
        <v>0</v>
      </c>
      <c r="G44" s="26"/>
    </row>
    <row r="45" spans="1:7" ht="18.75" customHeight="1">
      <c r="A45" s="21">
        <v>30</v>
      </c>
      <c r="B45" s="8" t="s">
        <v>36</v>
      </c>
      <c r="C45" s="21" t="s">
        <v>17</v>
      </c>
      <c r="D45" s="21">
        <v>1</v>
      </c>
      <c r="E45" s="25"/>
      <c r="F45" s="22">
        <f t="shared" si="1"/>
        <v>0</v>
      </c>
      <c r="G45" s="26"/>
    </row>
    <row r="46" spans="1:7" ht="19.5" customHeight="1">
      <c r="A46" s="21">
        <v>31</v>
      </c>
      <c r="B46" s="8" t="s">
        <v>37</v>
      </c>
      <c r="C46" s="21" t="s">
        <v>5</v>
      </c>
      <c r="D46" s="21">
        <v>60</v>
      </c>
      <c r="E46" s="25"/>
      <c r="F46" s="22">
        <f t="shared" si="1"/>
        <v>0</v>
      </c>
      <c r="G46" s="26"/>
    </row>
    <row r="47" spans="1:7" ht="18" customHeight="1">
      <c r="A47" s="21">
        <v>32</v>
      </c>
      <c r="B47" s="8" t="s">
        <v>38</v>
      </c>
      <c r="C47" s="21" t="s">
        <v>5</v>
      </c>
      <c r="D47" s="21">
        <v>55</v>
      </c>
      <c r="E47" s="25"/>
      <c r="F47" s="22">
        <f t="shared" si="1"/>
        <v>0</v>
      </c>
      <c r="G47" s="26"/>
    </row>
    <row r="48" spans="1:7" ht="21" customHeight="1">
      <c r="A48" s="21">
        <v>33</v>
      </c>
      <c r="B48" s="60" t="s">
        <v>95</v>
      </c>
      <c r="C48" s="21" t="s">
        <v>5</v>
      </c>
      <c r="D48" s="21">
        <v>20</v>
      </c>
      <c r="E48" s="25"/>
      <c r="F48" s="22">
        <f t="shared" si="1"/>
        <v>0</v>
      </c>
      <c r="G48" s="26"/>
    </row>
    <row r="49" spans="1:7" ht="21" customHeight="1">
      <c r="A49" s="21">
        <v>34</v>
      </c>
      <c r="B49" s="60" t="s">
        <v>96</v>
      </c>
      <c r="C49" s="58" t="s">
        <v>5</v>
      </c>
      <c r="D49" s="21">
        <v>10</v>
      </c>
      <c r="E49" s="25"/>
      <c r="F49" s="22">
        <f t="shared" si="1"/>
        <v>0</v>
      </c>
      <c r="G49" s="26"/>
    </row>
    <row r="50" spans="1:7" ht="15" customHeight="1">
      <c r="A50" s="40" t="s">
        <v>69</v>
      </c>
      <c r="B50" s="38" t="s">
        <v>73</v>
      </c>
      <c r="C50" s="5"/>
      <c r="D50" s="5"/>
      <c r="E50" s="4"/>
      <c r="F50" s="18">
        <f>SUM(F51:F70)</f>
        <v>0</v>
      </c>
      <c r="G50" s="16"/>
    </row>
    <row r="51" spans="1:7" ht="30">
      <c r="A51" s="21">
        <v>1</v>
      </c>
      <c r="B51" s="8" t="s">
        <v>18</v>
      </c>
      <c r="C51" s="21" t="s">
        <v>19</v>
      </c>
      <c r="D51" s="21">
        <v>3</v>
      </c>
      <c r="E51" s="25"/>
      <c r="F51" s="22">
        <f>D51*E51</f>
        <v>0</v>
      </c>
      <c r="G51" s="26"/>
    </row>
    <row r="52" spans="1:7" ht="30">
      <c r="A52" s="21">
        <v>2</v>
      </c>
      <c r="B52" s="8" t="s">
        <v>20</v>
      </c>
      <c r="C52" s="21" t="s">
        <v>5</v>
      </c>
      <c r="D52" s="21">
        <v>20</v>
      </c>
      <c r="E52" s="25"/>
      <c r="F52" s="22">
        <f t="shared" ref="F52:F70" si="2">D52*E52</f>
        <v>0</v>
      </c>
      <c r="G52" s="26"/>
    </row>
    <row r="53" spans="1:7">
      <c r="A53" s="21">
        <v>3</v>
      </c>
      <c r="B53" s="8" t="s">
        <v>39</v>
      </c>
      <c r="C53" s="21" t="s">
        <v>4</v>
      </c>
      <c r="D53" s="21">
        <v>3</v>
      </c>
      <c r="E53" s="25"/>
      <c r="F53" s="22">
        <f t="shared" si="2"/>
        <v>0</v>
      </c>
      <c r="G53" s="26"/>
    </row>
    <row r="54" spans="1:7" ht="19.5" customHeight="1">
      <c r="A54" s="21">
        <v>4</v>
      </c>
      <c r="B54" s="8" t="s">
        <v>22</v>
      </c>
      <c r="C54" s="21" t="s">
        <v>5</v>
      </c>
      <c r="D54" s="21">
        <v>20</v>
      </c>
      <c r="E54" s="25"/>
      <c r="F54" s="22">
        <f t="shared" si="2"/>
        <v>0</v>
      </c>
      <c r="G54" s="26"/>
    </row>
    <row r="55" spans="1:7" ht="30">
      <c r="A55" s="21">
        <v>5</v>
      </c>
      <c r="B55" s="8" t="s">
        <v>40</v>
      </c>
      <c r="C55" s="21" t="s">
        <v>3</v>
      </c>
      <c r="D55" s="21">
        <v>1</v>
      </c>
      <c r="E55" s="25"/>
      <c r="F55" s="22">
        <f t="shared" si="2"/>
        <v>0</v>
      </c>
      <c r="G55" s="26"/>
    </row>
    <row r="56" spans="1:7" ht="30">
      <c r="A56" s="21">
        <v>6</v>
      </c>
      <c r="B56" s="8" t="s">
        <v>41</v>
      </c>
      <c r="C56" s="21" t="s">
        <v>5</v>
      </c>
      <c r="D56" s="21">
        <v>30</v>
      </c>
      <c r="E56" s="25"/>
      <c r="F56" s="22">
        <f t="shared" si="2"/>
        <v>0</v>
      </c>
      <c r="G56" s="26"/>
    </row>
    <row r="57" spans="1:7" ht="30">
      <c r="A57" s="21"/>
      <c r="B57" s="57" t="s">
        <v>87</v>
      </c>
      <c r="C57" s="58" t="s">
        <v>5</v>
      </c>
      <c r="D57" s="58">
        <v>22</v>
      </c>
      <c r="E57" s="25"/>
      <c r="F57" s="22"/>
      <c r="G57" s="26"/>
    </row>
    <row r="58" spans="1:7" ht="30">
      <c r="A58" s="21"/>
      <c r="B58" s="57" t="s">
        <v>88</v>
      </c>
      <c r="C58" s="58" t="s">
        <v>5</v>
      </c>
      <c r="D58" s="58">
        <v>40</v>
      </c>
      <c r="E58" s="25"/>
      <c r="F58" s="22"/>
      <c r="G58" s="26"/>
    </row>
    <row r="59" spans="1:7">
      <c r="A59" s="21">
        <v>8</v>
      </c>
      <c r="B59" s="57" t="s">
        <v>86</v>
      </c>
      <c r="C59" s="21" t="s">
        <v>4</v>
      </c>
      <c r="D59" s="21">
        <v>4</v>
      </c>
      <c r="E59" s="25"/>
      <c r="F59" s="22">
        <f t="shared" si="2"/>
        <v>0</v>
      </c>
      <c r="G59" s="26"/>
    </row>
    <row r="60" spans="1:7" ht="30">
      <c r="A60" s="21">
        <v>9</v>
      </c>
      <c r="B60" s="8" t="s">
        <v>42</v>
      </c>
      <c r="C60" s="21" t="s">
        <v>4</v>
      </c>
      <c r="D60" s="21">
        <v>1</v>
      </c>
      <c r="E60" s="25"/>
      <c r="F60" s="22">
        <f t="shared" si="2"/>
        <v>0</v>
      </c>
      <c r="G60" s="26"/>
    </row>
    <row r="61" spans="1:7" ht="30">
      <c r="A61" s="21">
        <v>10</v>
      </c>
      <c r="B61" s="8" t="s">
        <v>43</v>
      </c>
      <c r="C61" s="21" t="s">
        <v>4</v>
      </c>
      <c r="D61" s="21">
        <v>2</v>
      </c>
      <c r="E61" s="25"/>
      <c r="F61" s="22">
        <f t="shared" si="2"/>
        <v>0</v>
      </c>
      <c r="G61" s="26"/>
    </row>
    <row r="62" spans="1:7" ht="45">
      <c r="A62" s="21">
        <v>11</v>
      </c>
      <c r="B62" s="8" t="s">
        <v>44</v>
      </c>
      <c r="C62" s="21" t="s">
        <v>4</v>
      </c>
      <c r="D62" s="21">
        <v>3</v>
      </c>
      <c r="E62" s="25"/>
      <c r="F62" s="22">
        <f t="shared" si="2"/>
        <v>0</v>
      </c>
      <c r="G62" s="26"/>
    </row>
    <row r="63" spans="1:7" ht="19.5" customHeight="1">
      <c r="A63" s="21">
        <v>12</v>
      </c>
      <c r="B63" s="8" t="s">
        <v>45</v>
      </c>
      <c r="C63" s="21" t="s">
        <v>5</v>
      </c>
      <c r="D63" s="21">
        <v>32</v>
      </c>
      <c r="E63" s="25"/>
      <c r="F63" s="22">
        <f t="shared" si="2"/>
        <v>0</v>
      </c>
      <c r="G63" s="26"/>
    </row>
    <row r="64" spans="1:7" ht="30">
      <c r="A64" s="21">
        <v>13</v>
      </c>
      <c r="B64" s="8" t="s">
        <v>46</v>
      </c>
      <c r="C64" s="21" t="s">
        <v>5</v>
      </c>
      <c r="D64" s="21">
        <v>92</v>
      </c>
      <c r="E64" s="25"/>
      <c r="F64" s="22">
        <f t="shared" si="2"/>
        <v>0</v>
      </c>
      <c r="G64" s="26"/>
    </row>
    <row r="65" spans="1:7" ht="30">
      <c r="A65" s="21">
        <v>14</v>
      </c>
      <c r="B65" s="8" t="s">
        <v>47</v>
      </c>
      <c r="C65" s="21" t="s">
        <v>5</v>
      </c>
      <c r="D65" s="21">
        <v>92</v>
      </c>
      <c r="E65" s="25"/>
      <c r="F65" s="22">
        <f t="shared" si="2"/>
        <v>0</v>
      </c>
      <c r="G65" s="26"/>
    </row>
    <row r="66" spans="1:7" ht="24" customHeight="1">
      <c r="A66" s="21">
        <v>15</v>
      </c>
      <c r="B66" s="57" t="s">
        <v>89</v>
      </c>
      <c r="C66" s="21" t="s">
        <v>5</v>
      </c>
      <c r="D66" s="21">
        <v>20</v>
      </c>
      <c r="E66" s="25"/>
      <c r="F66" s="22">
        <f t="shared" si="2"/>
        <v>0</v>
      </c>
      <c r="G66" s="26"/>
    </row>
    <row r="67" spans="1:7" ht="21" customHeight="1">
      <c r="A67" s="21">
        <v>16</v>
      </c>
      <c r="B67" s="57" t="s">
        <v>90</v>
      </c>
      <c r="C67" s="21" t="s">
        <v>5</v>
      </c>
      <c r="D67" s="21">
        <v>22</v>
      </c>
      <c r="E67" s="25"/>
      <c r="F67" s="22">
        <f t="shared" si="2"/>
        <v>0</v>
      </c>
      <c r="G67" s="26"/>
    </row>
    <row r="68" spans="1:7" ht="21" customHeight="1">
      <c r="A68" s="21">
        <v>17</v>
      </c>
      <c r="B68" s="57" t="s">
        <v>91</v>
      </c>
      <c r="C68" s="58" t="s">
        <v>5</v>
      </c>
      <c r="D68" s="21">
        <v>40</v>
      </c>
      <c r="E68" s="25"/>
      <c r="F68" s="22">
        <f t="shared" si="2"/>
        <v>0</v>
      </c>
      <c r="G68" s="26"/>
    </row>
    <row r="69" spans="1:7" ht="21" customHeight="1">
      <c r="A69" s="21">
        <v>18</v>
      </c>
      <c r="B69" s="59" t="s">
        <v>92</v>
      </c>
      <c r="C69" s="58" t="s">
        <v>16</v>
      </c>
      <c r="D69" s="21">
        <v>1</v>
      </c>
      <c r="E69" s="25"/>
      <c r="F69" s="22">
        <f t="shared" si="2"/>
        <v>0</v>
      </c>
      <c r="G69" s="26"/>
    </row>
    <row r="70" spans="1:7" ht="21" customHeight="1">
      <c r="A70" s="21">
        <v>19</v>
      </c>
      <c r="B70" s="59" t="s">
        <v>94</v>
      </c>
      <c r="C70" s="58" t="s">
        <v>3</v>
      </c>
      <c r="D70" s="21">
        <v>1</v>
      </c>
      <c r="E70" s="25"/>
      <c r="F70" s="22">
        <f t="shared" si="2"/>
        <v>0</v>
      </c>
      <c r="G70" s="26"/>
    </row>
    <row r="71" spans="1:7">
      <c r="A71" s="29" t="s">
        <v>53</v>
      </c>
      <c r="B71" s="39" t="s">
        <v>74</v>
      </c>
      <c r="C71" s="29"/>
      <c r="D71" s="30"/>
      <c r="E71" s="30"/>
      <c r="F71" s="30">
        <f>SUM(F73:F80)</f>
        <v>0</v>
      </c>
    </row>
    <row r="72" spans="1:7" ht="57.75" customHeight="1">
      <c r="A72" s="65" t="s">
        <v>65</v>
      </c>
      <c r="B72" s="66"/>
      <c r="C72" s="66"/>
      <c r="D72" s="66"/>
      <c r="E72" s="66"/>
      <c r="F72" s="66"/>
    </row>
    <row r="73" spans="1:7" ht="45">
      <c r="A73" s="21">
        <v>1</v>
      </c>
      <c r="B73" s="8" t="s">
        <v>48</v>
      </c>
      <c r="C73" s="21" t="s">
        <v>4</v>
      </c>
      <c r="D73" s="31">
        <v>313</v>
      </c>
      <c r="E73" s="31"/>
      <c r="F73" s="22">
        <f>D73*E73</f>
        <v>0</v>
      </c>
    </row>
    <row r="74" spans="1:7" ht="45">
      <c r="A74" s="21">
        <v>2</v>
      </c>
      <c r="B74" s="61" t="s">
        <v>102</v>
      </c>
      <c r="C74" s="21" t="s">
        <v>4</v>
      </c>
      <c r="D74" s="22">
        <v>2</v>
      </c>
      <c r="E74" s="22"/>
      <c r="F74" s="22">
        <f t="shared" ref="F74:F80" si="3">D74*E74</f>
        <v>0</v>
      </c>
    </row>
    <row r="75" spans="1:7" ht="45">
      <c r="A75" s="21">
        <v>3</v>
      </c>
      <c r="B75" s="61" t="s">
        <v>103</v>
      </c>
      <c r="C75" s="21" t="s">
        <v>4</v>
      </c>
      <c r="D75" s="22">
        <v>24</v>
      </c>
      <c r="E75" s="22"/>
      <c r="F75" s="22">
        <f t="shared" si="3"/>
        <v>0</v>
      </c>
    </row>
    <row r="76" spans="1:7" ht="45">
      <c r="A76" s="21">
        <v>4</v>
      </c>
      <c r="B76" s="8" t="s">
        <v>64</v>
      </c>
      <c r="C76" s="21" t="s">
        <v>4</v>
      </c>
      <c r="D76" s="22">
        <v>2</v>
      </c>
      <c r="E76" s="22"/>
      <c r="F76" s="22">
        <f t="shared" si="3"/>
        <v>0</v>
      </c>
    </row>
    <row r="77" spans="1:7" ht="30">
      <c r="A77" s="21">
        <v>5</v>
      </c>
      <c r="B77" s="8" t="s">
        <v>14</v>
      </c>
      <c r="C77" s="21" t="s">
        <v>4</v>
      </c>
      <c r="D77" s="22">
        <v>1</v>
      </c>
      <c r="E77" s="31"/>
      <c r="F77" s="22">
        <f t="shared" si="3"/>
        <v>0</v>
      </c>
    </row>
    <row r="78" spans="1:7" ht="30">
      <c r="A78" s="21">
        <v>6</v>
      </c>
      <c r="B78" s="8" t="s">
        <v>15</v>
      </c>
      <c r="C78" s="21" t="s">
        <v>4</v>
      </c>
      <c r="D78" s="22">
        <v>9</v>
      </c>
      <c r="E78" s="22"/>
      <c r="F78" s="22">
        <f t="shared" si="3"/>
        <v>0</v>
      </c>
    </row>
    <row r="79" spans="1:7" ht="30">
      <c r="A79" s="21">
        <v>7</v>
      </c>
      <c r="B79" s="61" t="s">
        <v>104</v>
      </c>
      <c r="C79" s="21" t="s">
        <v>4</v>
      </c>
      <c r="D79" s="22">
        <v>4</v>
      </c>
      <c r="E79" s="22"/>
      <c r="F79" s="22">
        <f t="shared" si="3"/>
        <v>0</v>
      </c>
    </row>
    <row r="80" spans="1:7" ht="75">
      <c r="A80" s="21">
        <v>8</v>
      </c>
      <c r="B80" s="8" t="s">
        <v>63</v>
      </c>
      <c r="C80" s="21" t="s">
        <v>4</v>
      </c>
      <c r="D80" s="22">
        <v>2</v>
      </c>
      <c r="E80" s="22"/>
      <c r="F80" s="22">
        <f t="shared" si="3"/>
        <v>0</v>
      </c>
    </row>
    <row r="81" spans="1:7">
      <c r="A81" s="49"/>
      <c r="B81" s="67" t="s">
        <v>70</v>
      </c>
      <c r="C81" s="68"/>
      <c r="D81" s="68"/>
      <c r="E81" s="69"/>
      <c r="F81" s="50">
        <f>SUM(F71,F50,F15,F12,F9)</f>
        <v>0</v>
      </c>
    </row>
    <row r="82" spans="1:7">
      <c r="A82" s="35" t="s">
        <v>67</v>
      </c>
      <c r="B82" s="41" t="s">
        <v>68</v>
      </c>
      <c r="C82" s="42"/>
      <c r="D82" s="43"/>
      <c r="E82" s="43"/>
      <c r="F82" s="43">
        <f>F83</f>
        <v>0</v>
      </c>
    </row>
    <row r="83" spans="1:7" ht="35.25" customHeight="1">
      <c r="A83" s="21">
        <v>1</v>
      </c>
      <c r="B83" s="61" t="s">
        <v>105</v>
      </c>
      <c r="C83" s="21"/>
      <c r="D83" s="22"/>
      <c r="E83" s="22"/>
      <c r="F83" s="22">
        <f>F81*2%</f>
        <v>0</v>
      </c>
    </row>
    <row r="84" spans="1:7">
      <c r="A84" s="62"/>
      <c r="B84" s="44"/>
      <c r="C84" s="45" t="s">
        <v>6</v>
      </c>
      <c r="D84" s="45"/>
      <c r="E84" s="45"/>
      <c r="F84" s="46">
        <f>SUM(F71,F50,F15,F12,F9,F82)</f>
        <v>0</v>
      </c>
      <c r="G84" s="19"/>
    </row>
    <row r="85" spans="1:7">
      <c r="A85" s="63"/>
      <c r="B85" s="44"/>
      <c r="C85" s="47" t="s">
        <v>10</v>
      </c>
      <c r="D85" s="47"/>
      <c r="E85" s="47"/>
      <c r="F85" s="48">
        <f>F84*23%</f>
        <v>0</v>
      </c>
      <c r="G85" s="19"/>
    </row>
    <row r="86" spans="1:7">
      <c r="A86" s="64"/>
      <c r="B86" s="44"/>
      <c r="C86" s="47" t="s">
        <v>11</v>
      </c>
      <c r="D86" s="47"/>
      <c r="E86" s="47"/>
      <c r="F86" s="48">
        <f>F84+F85</f>
        <v>0</v>
      </c>
      <c r="G86" s="19"/>
    </row>
    <row r="87" spans="1:7" ht="31.5" customHeight="1"/>
    <row r="88" spans="1:7">
      <c r="C88" s="70" t="s">
        <v>106</v>
      </c>
      <c r="D88" s="70"/>
    </row>
    <row r="89" spans="1:7" ht="50.25" customHeight="1">
      <c r="C89" s="71" t="s">
        <v>107</v>
      </c>
      <c r="D89" s="71"/>
    </row>
  </sheetData>
  <mergeCells count="5">
    <mergeCell ref="A84:A86"/>
    <mergeCell ref="A72:F72"/>
    <mergeCell ref="B81:E81"/>
    <mergeCell ref="C88:D88"/>
    <mergeCell ref="C89:D89"/>
  </mergeCells>
  <printOptions horizontalCentered="1"/>
  <pageMargins left="0.15748031496062992" right="0.15748031496062992" top="0.9" bottom="0.67" header="0.31496062992125984" footer="0.31496062992125984"/>
  <pageSetup paperSize="9" scale="92" orientation="portrait" r:id="rId1"/>
  <headerFooter>
    <oddHeader>&amp;C&amp;"-,Pogrubiony"&amp;14
Zbiorcze Zestawienie Kosztów&amp;Rzałącznik nr 8 do SIWZ</oddHeader>
    <oddFooter>&amp;LKościuszki 12&amp;R&amp;D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ZZK</vt:lpstr>
      <vt:lpstr>ZZK!Obszar_wydruku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esprimo</dc:creator>
  <cp:lastModifiedBy>Grażyna Stańczak</cp:lastModifiedBy>
  <cp:lastPrinted>2017-05-02T12:37:58Z</cp:lastPrinted>
  <dcterms:created xsi:type="dcterms:W3CDTF">2017-02-19T09:40:54Z</dcterms:created>
  <dcterms:modified xsi:type="dcterms:W3CDTF">2017-05-02T12:38:49Z</dcterms:modified>
</cp:coreProperties>
</file>