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. M.Klemp\1_Kościuszki 12\"/>
    </mc:Choice>
  </mc:AlternateContent>
  <bookViews>
    <workbookView xWindow="0" yWindow="0" windowWidth="20730" windowHeight="9345"/>
  </bookViews>
  <sheets>
    <sheet name="kosztorys ofertowy" sheetId="4" r:id="rId1"/>
  </sheets>
  <definedNames>
    <definedName name="_xlnm.Print_Area" localSheetId="0">'kosztorys ofertowy'!$A$1:$G$180</definedName>
    <definedName name="_xlnm.Print_Titles" localSheetId="0">'kosztorys ofertowy'!$16:$16</definedName>
  </definedNames>
  <calcPr calcId="152511"/>
</workbook>
</file>

<file path=xl/calcChain.xml><?xml version="1.0" encoding="utf-8"?>
<calcChain xmlns="http://schemas.openxmlformats.org/spreadsheetml/2006/main">
  <c r="G169" i="4" l="1"/>
  <c r="G166" i="4"/>
  <c r="G161" i="4"/>
  <c r="G119" i="4"/>
  <c r="G29" i="4" l="1"/>
  <c r="G30" i="4"/>
  <c r="G32" i="4"/>
  <c r="G33" i="4"/>
  <c r="G34" i="4"/>
  <c r="G35" i="4"/>
  <c r="G36" i="4"/>
  <c r="G37" i="4"/>
  <c r="G22" i="4"/>
  <c r="G23" i="4"/>
  <c r="G24" i="4"/>
  <c r="G25" i="4"/>
  <c r="G19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5" i="4"/>
  <c r="G156" i="4"/>
  <c r="G157" i="4"/>
  <c r="G158" i="4"/>
  <c r="G159" i="4"/>
  <c r="G160" i="4"/>
  <c r="G162" i="4"/>
  <c r="G163" i="4"/>
  <c r="G164" i="4"/>
  <c r="G165" i="4"/>
  <c r="G167" i="4"/>
  <c r="G168" i="4"/>
  <c r="G123" i="4"/>
  <c r="G154" i="4" l="1"/>
  <c r="G122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42" i="4"/>
  <c r="G43" i="4"/>
  <c r="G44" i="4"/>
  <c r="G45" i="4"/>
  <c r="G46" i="4"/>
  <c r="G47" i="4"/>
  <c r="G48" i="4"/>
  <c r="G49" i="4"/>
  <c r="G41" i="4"/>
  <c r="E31" i="4"/>
  <c r="G31" i="4" s="1"/>
  <c r="E21" i="4"/>
  <c r="G21" i="4" s="1"/>
  <c r="E20" i="4"/>
  <c r="E27" i="4"/>
  <c r="G96" i="4" l="1"/>
  <c r="E28" i="4"/>
  <c r="G28" i="4" s="1"/>
  <c r="G27" i="4"/>
  <c r="G20" i="4"/>
  <c r="G18" i="4" s="1"/>
  <c r="G52" i="4"/>
  <c r="G50" i="4"/>
  <c r="G120" i="4" l="1"/>
  <c r="G26" i="4"/>
  <c r="G38" i="4" s="1"/>
  <c r="G170" i="4" l="1"/>
  <c r="G171" i="4" s="1"/>
  <c r="G172" i="4" s="1"/>
</calcChain>
</file>

<file path=xl/sharedStrings.xml><?xml version="1.0" encoding="utf-8"?>
<sst xmlns="http://schemas.openxmlformats.org/spreadsheetml/2006/main" count="581" uniqueCount="342">
  <si>
    <t>Lp.</t>
  </si>
  <si>
    <t>Podstawa</t>
  </si>
  <si>
    <t>Opis</t>
  </si>
  <si>
    <t>Obmiar</t>
  </si>
  <si>
    <t>kpl</t>
  </si>
  <si>
    <t>szt.</t>
  </si>
  <si>
    <t>m</t>
  </si>
  <si>
    <t>Detekcja gazu</t>
  </si>
  <si>
    <t>C.J.</t>
  </si>
  <si>
    <t>Wartość</t>
  </si>
  <si>
    <t xml:space="preserve"> analiza indywidualna</t>
  </si>
  <si>
    <t>1.1</t>
  </si>
  <si>
    <t>m2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</si>
  <si>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</si>
  <si>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</si>
  <si>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</si>
  <si>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</si>
  <si>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</si>
  <si>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</si>
  <si>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</si>
  <si>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</si>
  <si>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</si>
  <si>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</si>
  <si>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</si>
  <si>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</si>
  <si>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</si>
  <si>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</si>
  <si>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m3</t>
  </si>
  <si>
    <t>KNNR-W 3 0514-01</t>
  </si>
  <si>
    <t>KNR-W 2-18 0507-04</t>
  </si>
  <si>
    <t>KNNR-W 3 0503-02</t>
  </si>
  <si>
    <t>Wzmocnienie krokwi deskami  dwustronnie</t>
  </si>
  <si>
    <t>NNRNKB 202 1134-01</t>
  </si>
  <si>
    <t>KSNR 2 1302-05</t>
  </si>
  <si>
    <t>Malowanie farbą emulsyjną dwukrotnie płyt gipsowych spoinowanych szpachlowanych</t>
  </si>
  <si>
    <t>KNR 0-21 4005-01</t>
  </si>
  <si>
    <t>mb</t>
  </si>
  <si>
    <t>KNR K-05 0103-01</t>
  </si>
  <si>
    <t>Mocowanie folii/membrany dachowej -  folia paroizolacyjna</t>
  </si>
  <si>
    <t>KNR 2-02 0613-03</t>
  </si>
  <si>
    <t>RAZEM netto</t>
  </si>
  <si>
    <t>KNR 5-08 0516-04</t>
  </si>
  <si>
    <t>KNNR 4 0503-05</t>
  </si>
  <si>
    <t>KNNR 4 0515-01</t>
  </si>
  <si>
    <t>Rurociągi stalowe o śr. nominalnej 15 mm łączone przez spawanie</t>
  </si>
  <si>
    <t>KNNR 4 0515-03</t>
  </si>
  <si>
    <t>Rurociągi stalowe o śr. nominalnej 25 mm łączone przez spawanie</t>
  </si>
  <si>
    <t>KNNR 4 0515-04</t>
  </si>
  <si>
    <t>Rurociągi stalowe o śr. nominalnej 32 mm łączone przez spawanie</t>
  </si>
  <si>
    <t>KNNR 4 0516-02</t>
  </si>
  <si>
    <t>Montaż rurociągów stalowych o śr. nominalnej 50 mm i grub. ścianek 3,6 mm</t>
  </si>
  <si>
    <t>KNNR 4 0517-02</t>
  </si>
  <si>
    <t>Montaż kształtek stalowych o śr. nominalnej 50 mm i grub. ścianek 3,6 mm</t>
  </si>
  <si>
    <t>KNNR 4 0518-02</t>
  </si>
  <si>
    <t>Spawanie ręczne gazowe rurociągu lub kształtek o śr. nominalnej 50 mm i grub. ścianek 3,6 mm</t>
  </si>
  <si>
    <t>złącze</t>
  </si>
  <si>
    <t>KNR 2-15 0408-06</t>
  </si>
  <si>
    <t>Zawory przelotowe i zwrotne o połączeniach gwintowanych śr.nom. 65 mm    Zawór odcinający dn 65</t>
  </si>
  <si>
    <t>KNR 2-15 0408-04</t>
  </si>
  <si>
    <t>Zawory przelotowe i zwrotne o połączeniach gwintowanych śr.nom. 32-40 mm      Zawór odcinający dn 40</t>
  </si>
  <si>
    <t>Zawory przelotowe i zwrotne o połączeniach gwintowanych śr.nominalna 32-40 mm    Zawór odcinający dn 32</t>
  </si>
  <si>
    <t>KNR-W 2-15 0513-01 analogia</t>
  </si>
  <si>
    <t>Rozdzielacze  dn 80 mm</t>
  </si>
  <si>
    <t>szt</t>
  </si>
  <si>
    <t>KNR 2-15 0408-05</t>
  </si>
  <si>
    <t>Zawory przelotowe i zwrotne o połączeniach gwintowanych śr.nominalna 50 mm    zawór zwrotny dn 40</t>
  </si>
  <si>
    <t>Zawory przelotowe i zwrotne o połączeniach gwintowanych śr.nominalna 32-40 mm    zawór zwrotny dn 32</t>
  </si>
  <si>
    <t>KNR 7-07 0102-01</t>
  </si>
  <si>
    <t>kpl.</t>
  </si>
  <si>
    <t>Pompa cyrkulacyjna cwu UPS 20-60B 150</t>
  </si>
  <si>
    <t>KNR 2-15 0412-01</t>
  </si>
  <si>
    <t>Zawór trójdrogowy dn 25  kvs=10</t>
  </si>
  <si>
    <t>KNR 2-15 0510-02</t>
  </si>
  <si>
    <t>KNR 0-34 0101-10</t>
  </si>
  <si>
    <t>Izolacja śr 15 mm gr 20 mm</t>
  </si>
  <si>
    <t>KNR 0-34 0101-19</t>
  </si>
  <si>
    <t>Izolacja śr 25 mm gr 30 mm</t>
  </si>
  <si>
    <t>Izolacja śr 32 mm gr 30 mm</t>
  </si>
  <si>
    <t>Izolacja śr 50 mm gr 50 mm</t>
  </si>
  <si>
    <t>KNNR 4 0406-02</t>
  </si>
  <si>
    <t>Próby szczelności instalacji c.o. z rur stalowych i miedzianych w budynkach niemieszkalnych(robocizna)</t>
  </si>
  <si>
    <t>KNR-W 2-15 0517-01</t>
  </si>
  <si>
    <t>Uruchomienie węzłów cieplnych</t>
  </si>
  <si>
    <t>KNR 2-19 0216-01</t>
  </si>
  <si>
    <t>Przejście pożarowe</t>
  </si>
  <si>
    <t>przej.</t>
  </si>
  <si>
    <t>KNR 7-12 0102-04</t>
  </si>
  <si>
    <t>Czyszczenie przez szczotkowanie mechaniczne do trzeciego stopnia czystości rurociągów o śr.zewn.do 57 mm (stan wyjściowy powierzchni B)</t>
  </si>
  <si>
    <t>KNR 7-12 0105-04</t>
  </si>
  <si>
    <t>Odtłuszczanie rurociągów</t>
  </si>
  <si>
    <t>KNR 7-12 0202-04</t>
  </si>
  <si>
    <t>Malowanie pędzlem farbami do gruntowania olejnymi rurociągów o śr.zewn.do 57 mm</t>
  </si>
  <si>
    <t>KNR 7-12 0209-04</t>
  </si>
  <si>
    <t>Malowanie pędzlem farbami nawierzchniowymi i emaliami olejnymi rurociągów o śr.zewn.do 57 mm Krotność = 2</t>
  </si>
  <si>
    <t>KNR 2-15 0305-02</t>
  </si>
  <si>
    <t>Próba instalacji gazowej wewnętrznej na ciśnienie dla przedsiebiorstwa i dostawcy gazu w budynkach niemieszkalnych - śr.rurociągu do 65 mm</t>
  </si>
  <si>
    <t>KNR AT-17 0103-01 analogia</t>
  </si>
  <si>
    <t>KNR 2-17 0122-02</t>
  </si>
  <si>
    <t>KNR 2-17 0149-01</t>
  </si>
  <si>
    <t>KNR 2-17 0145-01</t>
  </si>
  <si>
    <t>Wyrzutnie dachowe kolowe typ D,E,G o śr. 160 mm z pionowym wylotem powietrza</t>
  </si>
  <si>
    <t>KNR 7-08 0704-01</t>
  </si>
  <si>
    <t>KNR 7-08 0509-01</t>
  </si>
  <si>
    <t>Technologia kotłowni</t>
  </si>
  <si>
    <t>I</t>
  </si>
  <si>
    <t>Instalacja gazowa</t>
  </si>
  <si>
    <t>Wentylacja kotłowni</t>
  </si>
  <si>
    <t>KNR 7-28 0203-02</t>
  </si>
  <si>
    <t>Przebicie otworów dla przewodów instalacyjnych o śr.do 50 mm w ścianach murowanych o grub. 1 ceg.</t>
  </si>
  <si>
    <t>otw.</t>
  </si>
  <si>
    <t>KNR 4-01 0339-01</t>
  </si>
  <si>
    <t>Wykucie bruzd pionowych 1/4x1/2 ceg. w ścianach z cegieł na zaprawie ce- mentowo-wapiennej</t>
  </si>
  <si>
    <t>KNR 4-01 0206-01</t>
  </si>
  <si>
    <t>Zabetonowanie otworów w ścianach o pow.do 0.1 m2</t>
  </si>
  <si>
    <t>KNR 4-01 0207-01</t>
  </si>
  <si>
    <t>Zabetonowanie bruzd o przekroju do 0.015 m2 w ścianach</t>
  </si>
  <si>
    <t>Wykonanie przejść przeciwpożarowych rurociągów c.o. przez przegrody budowlane.</t>
  </si>
  <si>
    <t>KNR 4-02 0114-01</t>
  </si>
  <si>
    <t>Demontaż rurociągu stalowego ocynkowanego o śr. 15-20 mm</t>
  </si>
  <si>
    <t>KNR 4-02 0114-02</t>
  </si>
  <si>
    <t>Demontaż rurociągu stalowego ocynkowanego o śr. 25-32 mm</t>
  </si>
  <si>
    <t>KNR 4-02 0114-03</t>
  </si>
  <si>
    <t>Demontaż rurociągu stalowego ocynkowanego o śr. 40-50 mm</t>
  </si>
  <si>
    <t>KNR 4-02 0520-05</t>
  </si>
  <si>
    <t>KNR-W 2-15 0402-01 analogia</t>
  </si>
  <si>
    <t>KNR-W 2-15 0402-02 analogia</t>
  </si>
  <si>
    <t>KNR-W 2-15 0402-03 analogia</t>
  </si>
  <si>
    <t>KNR-W 2-15 0402-04 analogia</t>
  </si>
  <si>
    <t>KNR-W 2-15 0402-05 analogia</t>
  </si>
  <si>
    <t>KNR-W 2-15 0402-07 analogia</t>
  </si>
  <si>
    <t>Grzejniki stalowe płytowe 22KV/600/600</t>
  </si>
  <si>
    <t>Grzejniki stalowe płytowe 22KV/600/720</t>
  </si>
  <si>
    <t>Grzejniki stalowe płytowe 22KV/600/800</t>
  </si>
  <si>
    <t>Grzejniki stalowe płytowe 22KV/600/920</t>
  </si>
  <si>
    <t>KNR-W 2-15 0427-01 analogia</t>
  </si>
  <si>
    <t>Rury przyłączne o śr. 15 mm do grzejników stalowych płytowych o połączeniu na gwint</t>
  </si>
  <si>
    <t>KNR-W 2-15 0412-02 analogia</t>
  </si>
  <si>
    <t>Zawory grzejnikowe przyłączeniowe podwójne 1/2x3/4" ze spustem</t>
  </si>
  <si>
    <t>Zawory grzejnikowe termostatyczne kątowe o śr. nominalnej 15 mm z nastawą wstępną</t>
  </si>
  <si>
    <t>Głowice termostatyczne</t>
  </si>
  <si>
    <t>KNR-W 2-15 0411-01</t>
  </si>
  <si>
    <t>Zawory przelotowe o połączeniach gwintowanych o śr. nominalnej 15 mm</t>
  </si>
  <si>
    <t>KNR-W 2-15 0411-01 analogia</t>
  </si>
  <si>
    <t>Zawory równoważące ręczne o połączeniach gwintowanych o śr. nominalnej 15 mm</t>
  </si>
  <si>
    <t>Rozdzielacze CO</t>
  </si>
  <si>
    <t>KNR 2-15 0415-05</t>
  </si>
  <si>
    <t>Zawór odpowietrzający dn 15 mm</t>
  </si>
  <si>
    <t>KNR-W 2-15 0128-02 analogia</t>
  </si>
  <si>
    <t>Płukanie instalacji wodociągowej w budynkach niemieszkalnych</t>
  </si>
  <si>
    <t>KNR 0-35 0231-04</t>
  </si>
  <si>
    <t>Próba szczelności instalacji c.o. w budynkach niemieszkalnych - próba wodna ciśnieniowa</t>
  </si>
  <si>
    <t>KNR-W 2-15 0436-01</t>
  </si>
  <si>
    <t>Próby z dokonaniem regulacji instalacji centralnego ogrzewania (na gorąco)</t>
  </si>
  <si>
    <t>urz.</t>
  </si>
  <si>
    <t>Rozruch instalacji c.o. i regulacja układu</t>
  </si>
  <si>
    <t>KNR 0-34 0103-07 analogia</t>
  </si>
  <si>
    <t>Izolacja rurociągów śr. 15 mm otulinami gr. 20 mm</t>
  </si>
  <si>
    <t>Izolacja rurociągów śr. 18 mm otulinami gr. 20 mm</t>
  </si>
  <si>
    <t>Izolacja rurociągów śr. 22 mm otulinami gr. 20 mm</t>
  </si>
  <si>
    <t>KNR 0-34 0103-16 analogia</t>
  </si>
  <si>
    <t>Izolacja rurociągów śr. 28 mm otulinami gr. 30 mm</t>
  </si>
  <si>
    <t>Izolacja rurociągów śr. 35 mm otulinami gr. 30 mm</t>
  </si>
  <si>
    <t>Izolacja rurociągów śr. 40 mm otulinami gr. 40 mm</t>
  </si>
  <si>
    <t>KNR 0-34 0103-17 analogia</t>
  </si>
  <si>
    <t>Izolacja rurociągów śr. 70 mm otulinami gr. 70 mm</t>
  </si>
  <si>
    <t>Zabetonowanie otworów w stropach i ścianach o pow.do 0.1 m2</t>
  </si>
  <si>
    <t>KNR-W 2-15 0112-01 analiza indywidualna</t>
  </si>
  <si>
    <t>Rurociągi z tworzyw sztucznych PE-Xb/Al/PE-HD o śr. zewnętrznej 16x2 mm.</t>
  </si>
  <si>
    <t>Rurociągi z tworzyw sztucznych PE-Xb/Al/PE-HD o śr. zewnętrznej 20x2 mm.</t>
  </si>
  <si>
    <t>KNR-W 2-15 0112-02 analiza indywidualna</t>
  </si>
  <si>
    <t>Rurociągi z tworzyw sztucznych PE-Xb/Al/PE-HD o śr. zewnętrznej 26x3 mm.</t>
  </si>
  <si>
    <t>KNR-W 2-15 0112-03 analiza indywidualna</t>
  </si>
  <si>
    <t>Rurociągi z tworzyw sztucznych PE-Xb/Al/PE-HD o śr. zewnętrznej 32x3</t>
  </si>
  <si>
    <t>KNR-W 2-15 0130-01</t>
  </si>
  <si>
    <t>Zawory przelotowe i zwrotne instalacji wodociągowych z rur stalowych o śr. nominalnej 15 mm</t>
  </si>
  <si>
    <t>KNR-W 2-15 0130-03</t>
  </si>
  <si>
    <t>Zawory przelotowe instalacji wodociągowych z rur stalowych o śr. nominalnej 25 mm</t>
  </si>
  <si>
    <t>KNR-W 2-15 0130-02 analogia</t>
  </si>
  <si>
    <t>Zawory regulacyjne termostatyczne instalacji wodociągowych o śr. nominalnej 20 mm</t>
  </si>
  <si>
    <t>KNR-W 2-15 0115-01</t>
  </si>
  <si>
    <t>Dodatki za podejścia dopływowe w rurociągach stalowych do zaworów czerpal- nych o połączeniu sztywnym o śr. nominalnej 15 mm</t>
  </si>
  <si>
    <t>KNR-W 2-15 0128-02</t>
  </si>
  <si>
    <t>Płukanie instalacji wodociągowej w budynkach</t>
  </si>
  <si>
    <t>KNR-W 2-15 0127-03</t>
  </si>
  <si>
    <t>KNR-W 2-15 0126-04</t>
  </si>
  <si>
    <t>Próba szczelności instalacji wodociągowych z rur stalowych w budynkach (ru- rociąg o śr. do 65 mm)</t>
  </si>
  <si>
    <t>Izolacja rurociągów śr.15 mm otulinami gr. 20 mm</t>
  </si>
  <si>
    <t>Izolacja rurociągów śr.20 mm otulinami gr. 20 mm</t>
  </si>
  <si>
    <t>KNR 0-34 0103-08 analogia</t>
  </si>
  <si>
    <t>Izolacja rurociągów śr.25 mm otulinami gr. 20 mm</t>
  </si>
  <si>
    <t>Izolacja rurociągów śr.32 mm otulinami gr. 20 mm</t>
  </si>
  <si>
    <t>Instalacja centralnego ogrzewania</t>
  </si>
  <si>
    <t>KNR-W 2-15 0412-03</t>
  </si>
  <si>
    <t>KNR 0-35 0215-05</t>
  </si>
  <si>
    <t>KNR-W 2-15 0418-08</t>
  </si>
  <si>
    <t>Instalacja wodociągowa (cyrkulacja)</t>
  </si>
  <si>
    <t>Rozebranie podłóg drewnianych ślepych - materiał do odzysku 50%</t>
  </si>
  <si>
    <t>Deskowanie stropów - nowy materiał 50% powierzchni</t>
  </si>
  <si>
    <t>analiza ind.</t>
  </si>
  <si>
    <t>Izolacje cieplne i przeciwdźwiękowe z wełny mineralnej poziome z płyt układanych na sucho - jedna warstwa 10 cm</t>
  </si>
  <si>
    <t>Wzmocnie lukarn przez dołożenie słupka podpierającego</t>
  </si>
  <si>
    <t>Wywóz i utylizacja gruzu budowlanego</t>
  </si>
  <si>
    <t>Izolacje cieplne i przeciwdźwiękowe z wełny mineralnej pionowe z płyt układanych na sucho - grubość 21 cm</t>
  </si>
  <si>
    <t>Rozbiórka okładzin z płyt g-k (przyjęto 70% powierzchni obudowy skosów)</t>
  </si>
  <si>
    <t>Szpachlowanie i wyrównanie powierzchni okładzin z tynku gipsowego z wklejeniem taśm wzmacniających na złączach</t>
  </si>
  <si>
    <t>(z.VII) Gruntowanie podłoży  - powierzchnie pionowe</t>
  </si>
  <si>
    <t>OCIEPLENIE DACHU - SKOSY</t>
  </si>
  <si>
    <t>1.5</t>
  </si>
  <si>
    <t>1.6</t>
  </si>
  <si>
    <t>1.7</t>
  </si>
  <si>
    <t>OCIEPLENIE  STROPU NAD PODDASZEM UŻYTKOWYM</t>
  </si>
  <si>
    <t>Oczyszczenie przestrzeni stropu  z wywozem materiałów z rozbiórki i utylizacją</t>
  </si>
  <si>
    <t xml:space="preserve">Zabezpieczenie konstrukcji  preparatem grzybobójczym i ogniochronnym </t>
  </si>
  <si>
    <t>Mocowanie folii/membrany dachowej -  folia paroprzepuszczalna</t>
  </si>
  <si>
    <t>Okładziny stropów płytami gipsowo-kartonowymi na ruszcie metalowym pojedynczym z kształtowników CD i Ud</t>
  </si>
  <si>
    <t>KNR-W 2-02 2005-01 analogia</t>
  </si>
  <si>
    <t>Dostawa opraw oznaczonych w projekcie jako 1 - Oprawa oświetleniowa LED 32W 4000K OPAL 1200mm</t>
  </si>
  <si>
    <t>Dostawa opraw oznaczonych w projekcie jako 2 - Oprawa oświetleniowa LED 48W 4000K OPAL 1258mm</t>
  </si>
  <si>
    <t>Dostawa opraw oznaczonych w projekcie jako 4 - Oprawa oświetleniowa LED 24W 4000K OPAL 958mm</t>
  </si>
  <si>
    <t>Dostawa  opraw oznaczonych w projekcie jako 5 - Oprawa oświetleniowa LED 20W 4000K</t>
  </si>
  <si>
    <t>Dostawa opraw oznaczonych w projekcie jako 7 - Oprawa oświetleniowa LED  36W PLX 4000K</t>
  </si>
  <si>
    <t>Dostawa opraw oznaczonych w projekcie jako 8 - Oprawa oświetleniowa LED  32W PLX 4000K</t>
  </si>
  <si>
    <t>Dostawa opraw oznaczonych w projekcie jako 6 - Oprawa oświetleniowa LED  50W PLX 4000K</t>
  </si>
  <si>
    <t>Dostawa opraw oznaczonych w projekcie jako 9 - Oprawa oświetleniowa LED 4500 lm, IP66, 840, 29W, 1150mm</t>
  </si>
  <si>
    <t>Dostawa opraw oznaczonych w projekcie jako 10 - Oprawa oświetleniowa LED 32W OPAL 4000K</t>
  </si>
  <si>
    <t>Demontaż grzejnika żeliwnego</t>
  </si>
  <si>
    <t>Rurociągi w instalacjach c.o. stalowe o śr.nominalnej 15 mm o połączeniach zaprasowywanych stalowe ocynkowane zewnętrznie śr 15 x1,2</t>
  </si>
  <si>
    <t>Rurociągi w instalacjach c.o. stalowe o śr.nominalnej 20 mm o połączeniach zaprasowywanych stalowe ocynkowane zewnętrzniezewnętrznie śr 18 x1,2</t>
  </si>
  <si>
    <t>Rurociągi w instalacjach c.o. stalowe o śr.nominalnej 20mm o połączeniach zaprasowywanych stalowe ocynkowane zewnętrzniea zewnętrznie śr 22 x1,5</t>
  </si>
  <si>
    <t>Rurociągi w instalacjach c.o. stalowe o śr.nominalnej 25 mm o połączeniach zaprasowywanych stalowe ocynkowane zewnętrznie zewnętrznie śr 28 x1,5</t>
  </si>
  <si>
    <t>Rurociągi w instalacjach c.o. stalowe o śr.nominalnej 32 mm o połączeniach zaprasowywanych stalowe ocynkowane zewnętrzniezewnętrznie śr 35 x1,5</t>
  </si>
  <si>
    <t>Rurociągi w instalacjach c.o. stalowe o śr.nominalnej 40mm o połączeniach zaprasowywanych stalowe ocynkowane zewnętrznie zewnętrznie śr 42 x1,5</t>
  </si>
  <si>
    <t>Rurociągi w instalacjach c.o. stalowe o śr.nominalnej 65 mm o połączeniach zaprasowywanych stalowe ocynkowane zewnętrzniena zewnętrznie śr 67 x1,5</t>
  </si>
  <si>
    <t>Wykucie bruzd pionowych i poziomych 1/4x1/2 ceg. w ścianach z cegieł na zaprawie cementowo-wapiennej</t>
  </si>
  <si>
    <t>Próba szczelności instalacji wodociągowych z rur z tworzyw sztucznych w budynkach niemieszkalnych</t>
  </si>
  <si>
    <t>Grzejniki stalowe płytowe 33KV/500/520</t>
  </si>
  <si>
    <t>Grzejniki stalowe płytowe 33KV/500/720</t>
  </si>
  <si>
    <t>Pompa obiegowa 40/60</t>
  </si>
  <si>
    <t>Demontaż kotłów gazowych stojących</t>
  </si>
  <si>
    <t xml:space="preserve">Demontaż zbędnych rurociągów stalowych </t>
  </si>
  <si>
    <t>Dostosowanie instalacji gazowej zasilania kotłów - przebudowa istniejącego zasilania gazowego kotłów stojących</t>
  </si>
  <si>
    <t>Demontaż istniejącego odprowadzenie spalin z kotłów stojących</t>
  </si>
  <si>
    <t>Nowe przewody wentylacyjne z blachy stalowej,kolowe o śr  160 mm - udzial kształtek do 35 %</t>
  </si>
  <si>
    <t>Dostawa i montaż wkładu kominowego wraz z nasadą dachową</t>
  </si>
  <si>
    <t>Grzejniki stalowe płytowe 33KV/500/600</t>
  </si>
  <si>
    <t>Grzejniki stalowe płytowe 22KV/600/1000</t>
  </si>
  <si>
    <t>szt,</t>
  </si>
  <si>
    <t>Zawór trójdrogowy dn 32  kvs = 16</t>
  </si>
  <si>
    <t>Przetwornik przepływu i ciepłomierz - do montażu na obiegu co</t>
  </si>
  <si>
    <t>Wodomierz Dn20 - zimna woda</t>
  </si>
  <si>
    <t>Wodomierz Dn 20 - cwu</t>
  </si>
  <si>
    <t>Wodomierz DN 15 - cyrkulacja</t>
  </si>
  <si>
    <t>I.  ROBOTY BUDOWLANE</t>
  </si>
  <si>
    <t>II. ROBOTY ELEKTRYCZNE</t>
  </si>
  <si>
    <t>III. INSTALACJE SANITARNE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</si>
  <si>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</si>
  <si>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</si>
  <si>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</si>
  <si>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</si>
  <si>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</si>
  <si>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</si>
  <si>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</si>
  <si>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</si>
  <si>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</si>
  <si>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</si>
  <si>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</si>
  <si>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</si>
  <si>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</si>
  <si>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</si>
  <si>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</si>
  <si>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</si>
  <si>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</si>
  <si>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</si>
  <si>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</si>
  <si>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</si>
  <si>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</si>
  <si>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</si>
  <si>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</si>
  <si>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</si>
  <si>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</si>
  <si>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</si>
  <si>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</si>
  <si>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</si>
  <si>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</si>
  <si>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</si>
  <si>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</si>
  <si>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</si>
  <si>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</si>
  <si>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</si>
  <si>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</si>
  <si>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</si>
  <si>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</si>
  <si>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</si>
  <si>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</si>
  <si>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</si>
  <si>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</si>
  <si>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</si>
  <si>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</si>
  <si>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</si>
  <si>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</si>
  <si>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</si>
  <si>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</si>
  <si>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IV. PRZEBUDOWA KOTŁOWNI</t>
  </si>
  <si>
    <t>3.1</t>
  </si>
  <si>
    <t>3.2</t>
  </si>
  <si>
    <t>4.1</t>
  </si>
  <si>
    <t>4.2</t>
  </si>
  <si>
    <t>KNR 2-15 0118-01</t>
  </si>
  <si>
    <t>KNR 2-15 0118-02</t>
  </si>
  <si>
    <t>Zadanie razem netto</t>
  </si>
  <si>
    <t>podatek VAT</t>
  </si>
  <si>
    <t>Zadanie razem brutto</t>
  </si>
  <si>
    <t>jedn.
obm.</t>
  </si>
  <si>
    <t>…………………………………</t>
  </si>
  <si>
    <t>podpis upoważnionego przedstawiciela Wykonawcy</t>
  </si>
  <si>
    <t xml:space="preserve">Data: </t>
  </si>
  <si>
    <t>………………………………………………</t>
  </si>
  <si>
    <t>Wykonanie przejść przeciwpożarowych rurociągów wody przez przegrody budowlane.</t>
  </si>
  <si>
    <t>Zaprojektowanie i wykonanie systemu AKPiA kotłowni: sterownik nadrzędny, automatyka pogodowa itp..)</t>
  </si>
  <si>
    <t>Wiszący kocioł kondensacyjny o mocy 65 kW z sytemem przewodów powietrzno-spalinowych, z wbudowanym systemem informacji i analizy (DIA), z regulacją pogodową o sprawności na poziomie 107%,  z pompą obiegową, automatycznym odpowietrznikiem, zaworem bezpieczeństwa, odpływem kondensatu, czujnikami temperatury zasilania, powrotu i przegrzewu kotła, z czytelnym i łatwym w obsłudze panelem sterowania.</t>
  </si>
  <si>
    <t>Detektor gazu z sensorem półprzewodnikowym, modułem alarmowym, posiadający certyfikat ATEX z 2 sygnalizatorami optyczno-dźwiękowymi</t>
  </si>
  <si>
    <t>Ułożenie przewodów sygnałowych  2x1,5 mm2 w bruzdach, z wykuciem i zaprtawieniem bruzd</t>
  </si>
  <si>
    <t>3.3</t>
  </si>
  <si>
    <t>3.4</t>
  </si>
  <si>
    <t>Stawki kalkulacyjne przyjęte do wyceny:</t>
  </si>
  <si>
    <t xml:space="preserve">Cena jednostkowa robocizny R = </t>
  </si>
  <si>
    <t>…………………..</t>
  </si>
  <si>
    <t>zł/r-g</t>
  </si>
  <si>
    <t>Koszty pośrednie Kp (naliczone do R  i S – pracy sprzętu)  =</t>
  </si>
  <si>
    <t>……………………</t>
  </si>
  <si>
    <t>%</t>
  </si>
  <si>
    <t xml:space="preserve">Koszty zakupu Kz (naliczone do M – materiałów) = </t>
  </si>
  <si>
    <t>Zysk Z (naliczony do R, S i Kp) =</t>
  </si>
  <si>
    <t>Do kosztorysu Ofertowego dołączam:</t>
  </si>
  <si>
    <r>
      <t>1)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Zestawienie robocizny kosztorysowej</t>
    </r>
  </si>
  <si>
    <r>
      <t>2)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Zestawienie materiałów</t>
    </r>
  </si>
  <si>
    <r>
      <t>3)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Zestawienie pracy sprzętu</t>
    </r>
  </si>
  <si>
    <t>Wykonanie robót termomodernizacyjnych w segmencie A budynku przy ul. Kościuszki 12 w Solcu Kujawskim w ramach zadania inwestycyjnego: Termomodernizacja budynku przy ul. Kościuszki 12"</t>
  </si>
  <si>
    <t xml:space="preserve"> Zamawiający nie odpowiada za prawidłowość formuł w pliku; Wykonawca jest zobowiązany do ich sprawdzenia.</t>
  </si>
  <si>
    <t>2.23</t>
  </si>
  <si>
    <t>anal. Ind.</t>
  </si>
  <si>
    <t>Przebudowa odcinka rury wodociągowej w korytarzu budynku , z likwidacją izolacji w obudowie z blachy na izolację PUR - rura fi 65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</si>
</sst>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43" fontId="10" fillId="0" borderId="0" xfId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3" fontId="7" fillId="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3" fontId="13" fillId="0" borderId="1" xfId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3" fontId="14" fillId="0" borderId="1" xfId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43" fontId="7" fillId="0" borderId="5" xfId="1" applyFont="1" applyBorder="1" applyAlignment="1">
      <alignment vertical="center"/>
    </xf>
    <xf numFmtId="43" fontId="9" fillId="0" borderId="4" xfId="1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43" fontId="16" fillId="2" borderId="1" xfId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19" fillId="0" borderId="0" xfId="0" applyFont="1" applyAlignment="1">
      <alignment horizontal="right" vertical="center" indent="2"/>
    </xf>
    <xf numFmtId="0" fontId="19" fillId="0" borderId="0" xfId="0" applyFont="1" applyAlignment="1">
      <alignment horizontal="left" vertical="center" indent="5"/>
    </xf>
    <xf numFmtId="0" fontId="21" fillId="0" borderId="0" xfId="5" applyAlignment="1">
      <alignment horizontal="left" vertical="center" indent="4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6">
    <cellStyle name="Dziesiętny" xfId="1" builtinId="3"/>
    <cellStyle name="Dziesiętny 2" xfId="4"/>
    <cellStyle name="Dziesiętny 3" xfId="3"/>
    <cellStyle name="Hiperłącze" xfId="5" builtinId="8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view="pageBreakPreview" topLeftCell="A168" zoomScaleNormal="100" zoomScaleSheetLayoutView="100" workbookViewId="0">
      <selection activeCell="G170" sqref="G170"/>
    </sheetView>
  </sheetViews>
  <sheetFormatPr defaultRowHeight="15"/>
  <cols>
    <col min="1" max="1" width="6.5" style="2" customWidth="1"/>
    <col min="2" max="2" width="13.375" style="2" customWidth="1"/>
    <col min="3" max="3" width="37.25" style="13" customWidth="1"/>
    <col min="4" max="4" width="6.875" style="12" customWidth="1"/>
    <col min="5" max="5" width="9.875" style="14" bestFit="1" customWidth="1"/>
    <col min="6" max="6" width="9" style="14"/>
    <col min="7" max="7" width="14" style="14" customWidth="1"/>
    <col min="8" max="16384" width="9" style="2"/>
  </cols>
  <sheetData>
    <row r="1" spans="1:7" ht="58.5" customHeight="1">
      <c r="B1" s="64" t="s">
        <v>337</v>
      </c>
      <c r="C1" s="64"/>
      <c r="D1" s="64"/>
      <c r="E1" s="64"/>
      <c r="F1" s="64"/>
    </row>
    <row r="2" spans="1:7">
      <c r="D2" s="54"/>
    </row>
    <row r="3" spans="1:7">
      <c r="B3" s="57" t="s">
        <v>324</v>
      </c>
      <c r="C3" s="58"/>
      <c r="D3" s="59"/>
      <c r="E3" s="58"/>
    </row>
    <row r="4" spans="1:7">
      <c r="B4" s="57"/>
      <c r="C4" s="58"/>
      <c r="D4" s="59"/>
      <c r="E4" s="58"/>
    </row>
    <row r="5" spans="1:7">
      <c r="B5" s="58"/>
      <c r="C5" s="60" t="s">
        <v>325</v>
      </c>
      <c r="D5" s="59" t="s">
        <v>326</v>
      </c>
      <c r="E5" s="58" t="s">
        <v>327</v>
      </c>
    </row>
    <row r="6" spans="1:7">
      <c r="B6" s="58"/>
      <c r="C6" s="60" t="s">
        <v>328</v>
      </c>
      <c r="D6" s="59" t="s">
        <v>329</v>
      </c>
      <c r="E6" s="58" t="s">
        <v>330</v>
      </c>
    </row>
    <row r="7" spans="1:7">
      <c r="B7" s="58"/>
      <c r="C7" s="60" t="s">
        <v>331</v>
      </c>
      <c r="D7" s="59" t="s">
        <v>329</v>
      </c>
      <c r="E7" s="58" t="s">
        <v>330</v>
      </c>
    </row>
    <row r="8" spans="1:7">
      <c r="B8" s="58"/>
      <c r="C8" s="60" t="s">
        <v>332</v>
      </c>
      <c r="D8" s="59" t="s">
        <v>326</v>
      </c>
      <c r="E8" s="58" t="s">
        <v>330</v>
      </c>
    </row>
    <row r="9" spans="1:7">
      <c r="B9" s="58"/>
      <c r="C9" s="58"/>
      <c r="D9" s="59"/>
      <c r="E9" s="58"/>
    </row>
    <row r="10" spans="1:7">
      <c r="B10" s="58" t="s">
        <v>333</v>
      </c>
      <c r="C10" s="58"/>
      <c r="D10" s="59"/>
      <c r="E10" s="58"/>
    </row>
    <row r="11" spans="1:7">
      <c r="B11" s="58"/>
      <c r="C11" s="58"/>
      <c r="D11" s="59"/>
      <c r="E11" s="58"/>
    </row>
    <row r="12" spans="1:7">
      <c r="B12" s="61" t="s">
        <v>334</v>
      </c>
      <c r="C12" s="62"/>
      <c r="D12" s="59"/>
      <c r="E12" s="58"/>
    </row>
    <row r="13" spans="1:7">
      <c r="B13" s="61" t="s">
        <v>335</v>
      </c>
      <c r="C13" s="58"/>
      <c r="D13" s="59"/>
      <c r="E13" s="58"/>
    </row>
    <row r="14" spans="1:7">
      <c r="B14" s="61" t="s">
        <v>336</v>
      </c>
      <c r="C14" s="58"/>
      <c r="D14" s="59"/>
      <c r="E14" s="58"/>
    </row>
    <row r="15" spans="1:7">
      <c r="D15" s="54"/>
    </row>
    <row r="16" spans="1:7" ht="33" customHeight="1">
      <c r="A16" s="55" t="s">
        <v>0</v>
      </c>
      <c r="B16" s="55" t="s">
        <v>1</v>
      </c>
      <c r="C16" s="1" t="s">
        <v>2</v>
      </c>
      <c r="D16" s="1" t="s">
        <v>312</v>
      </c>
      <c r="E16" s="16" t="s">
        <v>3</v>
      </c>
      <c r="F16" s="16" t="s">
        <v>8</v>
      </c>
      <c r="G16" s="16" t="s">
        <v>9</v>
      </c>
    </row>
    <row r="17" spans="1:7" ht="21" customHeight="1">
      <c r="A17" s="72" t="s">
        <v>252</v>
      </c>
      <c r="B17" s="73"/>
      <c r="C17" s="74"/>
      <c r="D17" s="55"/>
      <c r="E17" s="38"/>
      <c r="F17" s="38"/>
      <c r="G17" s="38"/>
    </row>
    <row r="18" spans="1:7">
      <c r="A18" s="30">
        <v>1</v>
      </c>
      <c r="B18" s="4" t="s">
        <v>210</v>
      </c>
      <c r="C18" s="10"/>
      <c r="D18" s="15"/>
      <c r="E18" s="8"/>
      <c r="F18" s="8"/>
      <c r="G18" s="8">
        <f>SUM(G19:G25)</f>
        <v>0</v>
      </c>
    </row>
    <row r="19" spans="1:7" ht="30">
      <c r="A19" s="32" t="s">
        <v>11</v>
      </c>
      <c r="B19" s="9" t="s">
        <v>28</v>
      </c>
      <c r="C19" s="31" t="s">
        <v>196</v>
      </c>
      <c r="D19" s="3" t="s">
        <v>12</v>
      </c>
      <c r="E19" s="7">
        <v>137.75</v>
      </c>
      <c r="F19" s="7"/>
      <c r="G19" s="7">
        <f>E19*F19</f>
        <v>0</v>
      </c>
    </row>
    <row r="20" spans="1:7" ht="30">
      <c r="A20" s="32" t="s">
        <v>13</v>
      </c>
      <c r="B20" s="31" t="s">
        <v>198</v>
      </c>
      <c r="C20" s="31" t="s">
        <v>211</v>
      </c>
      <c r="D20" s="32" t="s">
        <v>27</v>
      </c>
      <c r="E20" s="7">
        <f>137.75*0.15+137.75*0.2</f>
        <v>48.212499999999999</v>
      </c>
      <c r="F20" s="7"/>
      <c r="G20" s="7">
        <f t="shared" ref="G20:G25" si="0">E20*F20</f>
        <v>0</v>
      </c>
    </row>
    <row r="21" spans="1:7" ht="30">
      <c r="A21" s="32" t="s">
        <v>14</v>
      </c>
      <c r="B21" s="31" t="s">
        <v>198</v>
      </c>
      <c r="C21" s="31" t="s">
        <v>212</v>
      </c>
      <c r="D21" s="32" t="s">
        <v>12</v>
      </c>
      <c r="E21" s="7">
        <f>(0.14*2+0.2*2)*6.7*20</f>
        <v>91.12</v>
      </c>
      <c r="F21" s="7"/>
      <c r="G21" s="7">
        <f t="shared" si="0"/>
        <v>0</v>
      </c>
    </row>
    <row r="22" spans="1:7" ht="30.75" customHeight="1">
      <c r="A22" s="32" t="s">
        <v>15</v>
      </c>
      <c r="B22" s="9" t="s">
        <v>29</v>
      </c>
      <c r="C22" s="31" t="s">
        <v>197</v>
      </c>
      <c r="D22" s="3" t="s">
        <v>12</v>
      </c>
      <c r="E22" s="7">
        <v>137.75</v>
      </c>
      <c r="F22" s="7"/>
      <c r="G22" s="7">
        <f t="shared" si="0"/>
        <v>0</v>
      </c>
    </row>
    <row r="23" spans="1:7" ht="42.75" customHeight="1">
      <c r="A23" s="32" t="s">
        <v>207</v>
      </c>
      <c r="B23" s="9" t="s">
        <v>37</v>
      </c>
      <c r="C23" s="9" t="s">
        <v>38</v>
      </c>
      <c r="D23" s="3" t="s">
        <v>12</v>
      </c>
      <c r="E23" s="7">
        <v>137.75</v>
      </c>
      <c r="F23" s="7"/>
      <c r="G23" s="7">
        <f t="shared" si="0"/>
        <v>0</v>
      </c>
    </row>
    <row r="24" spans="1:7" ht="48.75" customHeight="1">
      <c r="A24" s="32" t="s">
        <v>208</v>
      </c>
      <c r="B24" s="9" t="s">
        <v>39</v>
      </c>
      <c r="C24" s="31" t="s">
        <v>199</v>
      </c>
      <c r="D24" s="32" t="s">
        <v>12</v>
      </c>
      <c r="E24" s="7">
        <v>137.75</v>
      </c>
      <c r="F24" s="7"/>
      <c r="G24" s="7">
        <f t="shared" si="0"/>
        <v>0</v>
      </c>
    </row>
    <row r="25" spans="1:7" ht="34.5" customHeight="1">
      <c r="A25" s="32" t="s">
        <v>209</v>
      </c>
      <c r="B25" s="9" t="s">
        <v>37</v>
      </c>
      <c r="C25" s="31" t="s">
        <v>213</v>
      </c>
      <c r="D25" s="3" t="s">
        <v>12</v>
      </c>
      <c r="E25" s="7">
        <v>137.75</v>
      </c>
      <c r="F25" s="7"/>
      <c r="G25" s="7">
        <f t="shared" si="0"/>
        <v>0</v>
      </c>
    </row>
    <row r="26" spans="1:7" ht="20.25" customHeight="1">
      <c r="A26" s="30">
        <v>2</v>
      </c>
      <c r="B26" s="4" t="s">
        <v>206</v>
      </c>
      <c r="C26" s="31"/>
      <c r="D26" s="3"/>
      <c r="E26" s="7"/>
      <c r="F26" s="7"/>
      <c r="G26" s="8">
        <f>SUM(G27:G37)</f>
        <v>0</v>
      </c>
    </row>
    <row r="27" spans="1:7" ht="34.5" customHeight="1">
      <c r="A27" s="32" t="s">
        <v>16</v>
      </c>
      <c r="B27" s="31" t="s">
        <v>198</v>
      </c>
      <c r="C27" s="31" t="s">
        <v>203</v>
      </c>
      <c r="D27" s="32" t="s">
        <v>12</v>
      </c>
      <c r="E27" s="7">
        <f>179.14*0.7</f>
        <v>125.39799999999998</v>
      </c>
      <c r="F27" s="7"/>
      <c r="G27" s="7">
        <f>E27*F27</f>
        <v>0</v>
      </c>
    </row>
    <row r="28" spans="1:7" ht="34.5" customHeight="1">
      <c r="A28" s="32" t="s">
        <v>17</v>
      </c>
      <c r="B28" s="31" t="s">
        <v>198</v>
      </c>
      <c r="C28" s="31" t="s">
        <v>201</v>
      </c>
      <c r="D28" s="32" t="s">
        <v>27</v>
      </c>
      <c r="E28" s="7">
        <f>E27*0.1</f>
        <v>12.5398</v>
      </c>
      <c r="F28" s="7"/>
      <c r="G28" s="7">
        <f t="shared" ref="G28:G37" si="1">E28*F28</f>
        <v>0</v>
      </c>
    </row>
    <row r="29" spans="1:7" ht="34.5" customHeight="1">
      <c r="A29" s="32" t="s">
        <v>18</v>
      </c>
      <c r="B29" s="9" t="s">
        <v>30</v>
      </c>
      <c r="C29" s="9" t="s">
        <v>31</v>
      </c>
      <c r="D29" s="3" t="s">
        <v>6</v>
      </c>
      <c r="E29" s="7">
        <v>35</v>
      </c>
      <c r="F29" s="7"/>
      <c r="G29" s="7">
        <f t="shared" si="1"/>
        <v>0</v>
      </c>
    </row>
    <row r="30" spans="1:7" ht="34.5" customHeight="1">
      <c r="A30" s="32" t="s">
        <v>19</v>
      </c>
      <c r="B30" s="9" t="s">
        <v>35</v>
      </c>
      <c r="C30" s="31" t="s">
        <v>200</v>
      </c>
      <c r="D30" s="3" t="s">
        <v>36</v>
      </c>
      <c r="E30" s="7">
        <v>16</v>
      </c>
      <c r="F30" s="7"/>
      <c r="G30" s="7">
        <f t="shared" si="1"/>
        <v>0</v>
      </c>
    </row>
    <row r="31" spans="1:7" ht="34.5" customHeight="1">
      <c r="A31" s="32" t="s">
        <v>20</v>
      </c>
      <c r="B31" s="31" t="s">
        <v>198</v>
      </c>
      <c r="C31" s="31" t="s">
        <v>212</v>
      </c>
      <c r="D31" s="32" t="s">
        <v>12</v>
      </c>
      <c r="E31" s="7">
        <f>(0.08*2+0.14*2)*20*2*5.7*1.5</f>
        <v>150.48000000000002</v>
      </c>
      <c r="F31" s="7"/>
      <c r="G31" s="7">
        <f t="shared" si="1"/>
        <v>0</v>
      </c>
    </row>
    <row r="32" spans="1:7" ht="48.75" customHeight="1">
      <c r="A32" s="32" t="s">
        <v>21</v>
      </c>
      <c r="B32" s="9" t="s">
        <v>39</v>
      </c>
      <c r="C32" s="31" t="s">
        <v>202</v>
      </c>
      <c r="D32" s="3" t="s">
        <v>12</v>
      </c>
      <c r="E32" s="7">
        <v>179.14</v>
      </c>
      <c r="F32" s="7"/>
      <c r="G32" s="7">
        <f t="shared" si="1"/>
        <v>0</v>
      </c>
    </row>
    <row r="33" spans="1:7" ht="34.5" customHeight="1">
      <c r="A33" s="32" t="s">
        <v>22</v>
      </c>
      <c r="B33" s="9" t="s">
        <v>37</v>
      </c>
      <c r="C33" s="9" t="s">
        <v>38</v>
      </c>
      <c r="D33" s="3" t="s">
        <v>12</v>
      </c>
      <c r="E33" s="7">
        <v>179.14</v>
      </c>
      <c r="F33" s="7"/>
      <c r="G33" s="7">
        <f t="shared" si="1"/>
        <v>0</v>
      </c>
    </row>
    <row r="34" spans="1:7" ht="45">
      <c r="A34" s="32" t="s">
        <v>23</v>
      </c>
      <c r="B34" s="31" t="s">
        <v>215</v>
      </c>
      <c r="C34" s="31" t="s">
        <v>214</v>
      </c>
      <c r="D34" s="3" t="s">
        <v>12</v>
      </c>
      <c r="E34" s="7">
        <v>125.4</v>
      </c>
      <c r="F34" s="7"/>
      <c r="G34" s="7">
        <f t="shared" si="1"/>
        <v>0</v>
      </c>
    </row>
    <row r="35" spans="1:7" ht="45">
      <c r="A35" s="32" t="s">
        <v>24</v>
      </c>
      <c r="B35" s="31" t="s">
        <v>198</v>
      </c>
      <c r="C35" s="31" t="s">
        <v>204</v>
      </c>
      <c r="D35" s="32" t="s">
        <v>12</v>
      </c>
      <c r="E35" s="7">
        <v>125.4</v>
      </c>
      <c r="F35" s="7"/>
      <c r="G35" s="7">
        <f t="shared" si="1"/>
        <v>0</v>
      </c>
    </row>
    <row r="36" spans="1:7" ht="30">
      <c r="A36" s="32" t="s">
        <v>25</v>
      </c>
      <c r="B36" s="9" t="s">
        <v>32</v>
      </c>
      <c r="C36" s="31" t="s">
        <v>205</v>
      </c>
      <c r="D36" s="3" t="s">
        <v>12</v>
      </c>
      <c r="E36" s="7">
        <v>125.4</v>
      </c>
      <c r="F36" s="7"/>
      <c r="G36" s="7">
        <f t="shared" si="1"/>
        <v>0</v>
      </c>
    </row>
    <row r="37" spans="1:7" ht="30">
      <c r="A37" s="32" t="s">
        <v>26</v>
      </c>
      <c r="B37" s="9" t="s">
        <v>33</v>
      </c>
      <c r="C37" s="9" t="s">
        <v>34</v>
      </c>
      <c r="D37" s="3" t="s">
        <v>12</v>
      </c>
      <c r="E37" s="7">
        <v>125.4</v>
      </c>
      <c r="F37" s="7"/>
      <c r="G37" s="7">
        <f t="shared" si="1"/>
        <v>0</v>
      </c>
    </row>
    <row r="38" spans="1:7">
      <c r="A38" s="6"/>
      <c r="B38" s="6"/>
      <c r="C38" s="9"/>
      <c r="D38" s="71" t="s">
        <v>40</v>
      </c>
      <c r="E38" s="71"/>
      <c r="F38" s="71"/>
      <c r="G38" s="8">
        <f>SUM(G26,G18)</f>
        <v>0</v>
      </c>
    </row>
    <row r="39" spans="1:7">
      <c r="A39" s="44"/>
      <c r="B39" s="44"/>
      <c r="C39" s="45"/>
      <c r="D39" s="46"/>
      <c r="E39" s="46"/>
      <c r="F39" s="46"/>
      <c r="G39" s="47"/>
    </row>
    <row r="40" spans="1:7">
      <c r="A40" s="75" t="s">
        <v>253</v>
      </c>
      <c r="B40" s="75"/>
      <c r="C40" s="75"/>
      <c r="D40" s="4"/>
      <c r="E40" s="42"/>
      <c r="F40" s="43"/>
      <c r="G40" s="49"/>
    </row>
    <row r="41" spans="1:7" ht="45">
      <c r="A41" s="40">
        <v>1</v>
      </c>
      <c r="B41" s="20" t="s">
        <v>41</v>
      </c>
      <c r="C41" s="33" t="s">
        <v>216</v>
      </c>
      <c r="D41" s="40" t="s">
        <v>5</v>
      </c>
      <c r="E41" s="48">
        <v>9</v>
      </c>
      <c r="F41" s="7"/>
      <c r="G41" s="7">
        <f>E41*F41</f>
        <v>0</v>
      </c>
    </row>
    <row r="42" spans="1:7" ht="45">
      <c r="A42" s="40">
        <v>2</v>
      </c>
      <c r="B42" s="20" t="s">
        <v>41</v>
      </c>
      <c r="C42" s="33" t="s">
        <v>217</v>
      </c>
      <c r="D42" s="40" t="s">
        <v>5</v>
      </c>
      <c r="E42" s="18">
        <v>70</v>
      </c>
      <c r="F42" s="7"/>
      <c r="G42" s="7">
        <f t="shared" ref="G42:G49" si="2">E42*F42</f>
        <v>0</v>
      </c>
    </row>
    <row r="43" spans="1:7" ht="45">
      <c r="A43" s="40">
        <v>3</v>
      </c>
      <c r="B43" s="20" t="s">
        <v>41</v>
      </c>
      <c r="C43" s="33" t="s">
        <v>218</v>
      </c>
      <c r="D43" s="40" t="s">
        <v>5</v>
      </c>
      <c r="E43" s="18">
        <v>3</v>
      </c>
      <c r="F43" s="7"/>
      <c r="G43" s="7">
        <f t="shared" si="2"/>
        <v>0</v>
      </c>
    </row>
    <row r="44" spans="1:7" ht="30">
      <c r="A44" s="40">
        <v>4</v>
      </c>
      <c r="B44" s="20" t="s">
        <v>41</v>
      </c>
      <c r="C44" s="33" t="s">
        <v>219</v>
      </c>
      <c r="D44" s="40" t="s">
        <v>5</v>
      </c>
      <c r="E44" s="18">
        <v>2</v>
      </c>
      <c r="F44" s="7"/>
      <c r="G44" s="7">
        <f t="shared" si="2"/>
        <v>0</v>
      </c>
    </row>
    <row r="45" spans="1:7" ht="30">
      <c r="A45" s="40">
        <v>5</v>
      </c>
      <c r="B45" s="20" t="s">
        <v>41</v>
      </c>
      <c r="C45" s="33" t="s">
        <v>222</v>
      </c>
      <c r="D45" s="40" t="s">
        <v>5</v>
      </c>
      <c r="E45" s="18">
        <v>7</v>
      </c>
      <c r="F45" s="7"/>
      <c r="G45" s="7">
        <f t="shared" si="2"/>
        <v>0</v>
      </c>
    </row>
    <row r="46" spans="1:7" ht="30">
      <c r="A46" s="40">
        <v>6</v>
      </c>
      <c r="B46" s="20" t="s">
        <v>41</v>
      </c>
      <c r="C46" s="33" t="s">
        <v>220</v>
      </c>
      <c r="D46" s="40" t="s">
        <v>5</v>
      </c>
      <c r="E46" s="18">
        <v>8</v>
      </c>
      <c r="F46" s="7"/>
      <c r="G46" s="7">
        <f t="shared" si="2"/>
        <v>0</v>
      </c>
    </row>
    <row r="47" spans="1:7" ht="30">
      <c r="A47" s="40">
        <v>7</v>
      </c>
      <c r="B47" s="20" t="s">
        <v>41</v>
      </c>
      <c r="C47" s="33" t="s">
        <v>221</v>
      </c>
      <c r="D47" s="40" t="s">
        <v>5</v>
      </c>
      <c r="E47" s="18">
        <v>5</v>
      </c>
      <c r="F47" s="7"/>
      <c r="G47" s="7">
        <f t="shared" si="2"/>
        <v>0</v>
      </c>
    </row>
    <row r="48" spans="1:7" ht="45">
      <c r="A48" s="40">
        <v>8</v>
      </c>
      <c r="B48" s="20" t="s">
        <v>41</v>
      </c>
      <c r="C48" s="33" t="s">
        <v>223</v>
      </c>
      <c r="D48" s="40" t="s">
        <v>5</v>
      </c>
      <c r="E48" s="18">
        <v>9</v>
      </c>
      <c r="F48" s="7"/>
      <c r="G48" s="7">
        <f t="shared" si="2"/>
        <v>0</v>
      </c>
    </row>
    <row r="49" spans="1:7" ht="45">
      <c r="A49" s="40">
        <v>9</v>
      </c>
      <c r="B49" s="20" t="s">
        <v>41</v>
      </c>
      <c r="C49" s="33" t="s">
        <v>224</v>
      </c>
      <c r="D49" s="40" t="s">
        <v>5</v>
      </c>
      <c r="E49" s="18">
        <v>3</v>
      </c>
      <c r="F49" s="7"/>
      <c r="G49" s="7">
        <f t="shared" si="2"/>
        <v>0</v>
      </c>
    </row>
    <row r="50" spans="1:7">
      <c r="A50" s="40"/>
      <c r="B50" s="19"/>
      <c r="C50" s="20"/>
      <c r="D50" s="71" t="s">
        <v>40</v>
      </c>
      <c r="E50" s="71"/>
      <c r="F50" s="71"/>
      <c r="G50" s="7">
        <f>SUM(G41:G49)</f>
        <v>0</v>
      </c>
    </row>
    <row r="51" spans="1:7">
      <c r="A51" s="72" t="s">
        <v>254</v>
      </c>
      <c r="B51" s="73"/>
      <c r="C51" s="74"/>
    </row>
    <row r="52" spans="1:7">
      <c r="A52" s="39">
        <v>1</v>
      </c>
      <c r="B52" s="79" t="s">
        <v>191</v>
      </c>
      <c r="C52" s="80"/>
      <c r="D52" s="39"/>
      <c r="E52" s="39"/>
      <c r="F52" s="38"/>
      <c r="G52" s="38">
        <f>SUM(G53:G95)</f>
        <v>0</v>
      </c>
    </row>
    <row r="53" spans="1:7" ht="45">
      <c r="A53" s="35" t="s">
        <v>11</v>
      </c>
      <c r="B53" s="20" t="s">
        <v>107</v>
      </c>
      <c r="C53" s="20" t="s">
        <v>108</v>
      </c>
      <c r="D53" s="40" t="s">
        <v>109</v>
      </c>
      <c r="E53" s="40">
        <v>5</v>
      </c>
      <c r="F53" s="18"/>
      <c r="G53" s="18">
        <f>E53*F53</f>
        <v>0</v>
      </c>
    </row>
    <row r="54" spans="1:7" ht="45">
      <c r="A54" s="35" t="s">
        <v>13</v>
      </c>
      <c r="B54" s="20" t="s">
        <v>110</v>
      </c>
      <c r="C54" s="33" t="s">
        <v>233</v>
      </c>
      <c r="D54" s="40" t="s">
        <v>6</v>
      </c>
      <c r="E54" s="40">
        <v>220</v>
      </c>
      <c r="F54" s="18"/>
      <c r="G54" s="18">
        <f>E54*F54</f>
        <v>0</v>
      </c>
    </row>
    <row r="55" spans="1:7" ht="30">
      <c r="A55" s="35" t="s">
        <v>14</v>
      </c>
      <c r="B55" s="20" t="s">
        <v>112</v>
      </c>
      <c r="C55" s="56" t="s">
        <v>113</v>
      </c>
      <c r="D55" s="40" t="s">
        <v>5</v>
      </c>
      <c r="E55" s="40">
        <v>5</v>
      </c>
      <c r="F55" s="18"/>
      <c r="G55" s="18">
        <f>E55*F55</f>
        <v>0</v>
      </c>
    </row>
    <row r="56" spans="1:7" ht="30">
      <c r="A56" s="35" t="s">
        <v>15</v>
      </c>
      <c r="B56" s="20" t="s">
        <v>114</v>
      </c>
      <c r="C56" s="20" t="s">
        <v>115</v>
      </c>
      <c r="D56" s="40" t="s">
        <v>6</v>
      </c>
      <c r="E56" s="40">
        <v>220</v>
      </c>
      <c r="F56" s="18"/>
      <c r="G56" s="18">
        <f t="shared" ref="G56:G119" si="3">E56*F56</f>
        <v>0</v>
      </c>
    </row>
    <row r="57" spans="1:7" ht="30">
      <c r="A57" s="35" t="s">
        <v>207</v>
      </c>
      <c r="B57" s="20" t="s">
        <v>10</v>
      </c>
      <c r="C57" s="20" t="s">
        <v>116</v>
      </c>
      <c r="D57" s="40" t="s">
        <v>4</v>
      </c>
      <c r="E57" s="40">
        <v>4</v>
      </c>
      <c r="F57" s="18"/>
      <c r="G57" s="18">
        <f t="shared" si="3"/>
        <v>0</v>
      </c>
    </row>
    <row r="58" spans="1:7" ht="30">
      <c r="A58" s="35" t="s">
        <v>208</v>
      </c>
      <c r="B58" s="20" t="s">
        <v>117</v>
      </c>
      <c r="C58" s="20" t="s">
        <v>118</v>
      </c>
      <c r="D58" s="40" t="s">
        <v>6</v>
      </c>
      <c r="E58" s="40">
        <v>320</v>
      </c>
      <c r="F58" s="18"/>
      <c r="G58" s="18">
        <f t="shared" si="3"/>
        <v>0</v>
      </c>
    </row>
    <row r="59" spans="1:7" ht="30">
      <c r="A59" s="35" t="s">
        <v>209</v>
      </c>
      <c r="B59" s="20" t="s">
        <v>119</v>
      </c>
      <c r="C59" s="20" t="s">
        <v>120</v>
      </c>
      <c r="D59" s="40" t="s">
        <v>6</v>
      </c>
      <c r="E59" s="40">
        <v>100</v>
      </c>
      <c r="F59" s="18"/>
      <c r="G59" s="18">
        <f t="shared" si="3"/>
        <v>0</v>
      </c>
    </row>
    <row r="60" spans="1:7" ht="30">
      <c r="A60" s="35" t="s">
        <v>255</v>
      </c>
      <c r="B60" s="20" t="s">
        <v>121</v>
      </c>
      <c r="C60" s="20" t="s">
        <v>122</v>
      </c>
      <c r="D60" s="40" t="s">
        <v>6</v>
      </c>
      <c r="E60" s="40">
        <v>120</v>
      </c>
      <c r="F60" s="18"/>
      <c r="G60" s="18">
        <f t="shared" si="3"/>
        <v>0</v>
      </c>
    </row>
    <row r="61" spans="1:7" ht="30">
      <c r="A61" s="35" t="s">
        <v>256</v>
      </c>
      <c r="B61" s="20" t="s">
        <v>123</v>
      </c>
      <c r="C61" s="33" t="s">
        <v>225</v>
      </c>
      <c r="D61" s="40" t="s">
        <v>5</v>
      </c>
      <c r="E61" s="40">
        <v>48</v>
      </c>
      <c r="F61" s="18"/>
      <c r="G61" s="18">
        <f t="shared" si="3"/>
        <v>0</v>
      </c>
    </row>
    <row r="62" spans="1:7" ht="60">
      <c r="A62" s="35" t="s">
        <v>257</v>
      </c>
      <c r="B62" s="20" t="s">
        <v>124</v>
      </c>
      <c r="C62" s="33" t="s">
        <v>226</v>
      </c>
      <c r="D62" s="40" t="s">
        <v>6</v>
      </c>
      <c r="E62" s="40">
        <v>350</v>
      </c>
      <c r="F62" s="18"/>
      <c r="G62" s="18">
        <f t="shared" si="3"/>
        <v>0</v>
      </c>
    </row>
    <row r="63" spans="1:7" ht="60">
      <c r="A63" s="35" t="s">
        <v>258</v>
      </c>
      <c r="B63" s="20" t="s">
        <v>125</v>
      </c>
      <c r="C63" s="33" t="s">
        <v>227</v>
      </c>
      <c r="D63" s="40" t="s">
        <v>6</v>
      </c>
      <c r="E63" s="40">
        <v>70</v>
      </c>
      <c r="F63" s="18"/>
      <c r="G63" s="18">
        <f t="shared" si="3"/>
        <v>0</v>
      </c>
    </row>
    <row r="64" spans="1:7" ht="60">
      <c r="A64" s="35" t="s">
        <v>259</v>
      </c>
      <c r="B64" s="20" t="s">
        <v>125</v>
      </c>
      <c r="C64" s="33" t="s">
        <v>228</v>
      </c>
      <c r="D64" s="40" t="s">
        <v>6</v>
      </c>
      <c r="E64" s="40">
        <v>50</v>
      </c>
      <c r="F64" s="18"/>
      <c r="G64" s="18">
        <f t="shared" si="3"/>
        <v>0</v>
      </c>
    </row>
    <row r="65" spans="1:7" ht="60">
      <c r="A65" s="35" t="s">
        <v>260</v>
      </c>
      <c r="B65" s="20" t="s">
        <v>126</v>
      </c>
      <c r="C65" s="33" t="s">
        <v>229</v>
      </c>
      <c r="D65" s="40" t="s">
        <v>6</v>
      </c>
      <c r="E65" s="40">
        <v>50</v>
      </c>
      <c r="F65" s="18"/>
      <c r="G65" s="18">
        <f t="shared" si="3"/>
        <v>0</v>
      </c>
    </row>
    <row r="66" spans="1:7" ht="60">
      <c r="A66" s="35" t="s">
        <v>261</v>
      </c>
      <c r="B66" s="20" t="s">
        <v>127</v>
      </c>
      <c r="C66" s="33" t="s">
        <v>230</v>
      </c>
      <c r="D66" s="40" t="s">
        <v>6</v>
      </c>
      <c r="E66" s="40">
        <v>30</v>
      </c>
      <c r="F66" s="18"/>
      <c r="G66" s="18">
        <f t="shared" si="3"/>
        <v>0</v>
      </c>
    </row>
    <row r="67" spans="1:7" ht="60">
      <c r="A67" s="35" t="s">
        <v>262</v>
      </c>
      <c r="B67" s="20" t="s">
        <v>128</v>
      </c>
      <c r="C67" s="33" t="s">
        <v>231</v>
      </c>
      <c r="D67" s="40" t="s">
        <v>6</v>
      </c>
      <c r="E67" s="40">
        <v>40</v>
      </c>
      <c r="F67" s="18"/>
      <c r="G67" s="18">
        <f t="shared" si="3"/>
        <v>0</v>
      </c>
    </row>
    <row r="68" spans="1:7" ht="60">
      <c r="A68" s="35" t="s">
        <v>263</v>
      </c>
      <c r="B68" s="20" t="s">
        <v>129</v>
      </c>
      <c r="C68" s="33" t="s">
        <v>232</v>
      </c>
      <c r="D68" s="40" t="s">
        <v>6</v>
      </c>
      <c r="E68" s="40">
        <v>5</v>
      </c>
      <c r="F68" s="18"/>
      <c r="G68" s="18">
        <f t="shared" si="3"/>
        <v>0</v>
      </c>
    </row>
    <row r="69" spans="1:7">
      <c r="A69" s="35" t="s">
        <v>264</v>
      </c>
      <c r="B69" s="20"/>
      <c r="C69" s="34" t="s">
        <v>235</v>
      </c>
      <c r="D69" s="35" t="s">
        <v>5</v>
      </c>
      <c r="E69" s="40">
        <v>9</v>
      </c>
      <c r="F69" s="18"/>
      <c r="G69" s="18">
        <f t="shared" si="3"/>
        <v>0</v>
      </c>
    </row>
    <row r="70" spans="1:7">
      <c r="A70" s="35" t="s">
        <v>265</v>
      </c>
      <c r="B70" s="20"/>
      <c r="C70" s="34" t="s">
        <v>236</v>
      </c>
      <c r="D70" s="35" t="s">
        <v>5</v>
      </c>
      <c r="E70" s="40">
        <v>10</v>
      </c>
      <c r="F70" s="18"/>
      <c r="G70" s="18">
        <f t="shared" si="3"/>
        <v>0</v>
      </c>
    </row>
    <row r="71" spans="1:7">
      <c r="A71" s="35" t="s">
        <v>266</v>
      </c>
      <c r="B71" s="20"/>
      <c r="C71" s="34" t="s">
        <v>244</v>
      </c>
      <c r="D71" s="35" t="s">
        <v>5</v>
      </c>
      <c r="E71" s="40">
        <v>5</v>
      </c>
      <c r="F71" s="18"/>
      <c r="G71" s="18">
        <f t="shared" si="3"/>
        <v>0</v>
      </c>
    </row>
    <row r="72" spans="1:7" ht="30">
      <c r="A72" s="35" t="s">
        <v>267</v>
      </c>
      <c r="B72" s="21" t="s">
        <v>194</v>
      </c>
      <c r="C72" s="34" t="s">
        <v>130</v>
      </c>
      <c r="D72" s="17" t="s">
        <v>5</v>
      </c>
      <c r="E72" s="17">
        <v>16</v>
      </c>
      <c r="F72" s="22"/>
      <c r="G72" s="23">
        <f t="shared" si="3"/>
        <v>0</v>
      </c>
    </row>
    <row r="73" spans="1:7" ht="30">
      <c r="A73" s="35" t="s">
        <v>268</v>
      </c>
      <c r="B73" s="21" t="s">
        <v>194</v>
      </c>
      <c r="C73" s="21" t="s">
        <v>131</v>
      </c>
      <c r="D73" s="17" t="s">
        <v>5</v>
      </c>
      <c r="E73" s="17">
        <v>3</v>
      </c>
      <c r="F73" s="22"/>
      <c r="G73" s="23">
        <f t="shared" si="3"/>
        <v>0</v>
      </c>
    </row>
    <row r="74" spans="1:7" ht="30">
      <c r="A74" s="35" t="s">
        <v>269</v>
      </c>
      <c r="B74" s="21" t="s">
        <v>194</v>
      </c>
      <c r="C74" s="21" t="s">
        <v>132</v>
      </c>
      <c r="D74" s="17" t="s">
        <v>5</v>
      </c>
      <c r="E74" s="17">
        <v>2</v>
      </c>
      <c r="F74" s="22"/>
      <c r="G74" s="23">
        <f t="shared" si="3"/>
        <v>0</v>
      </c>
    </row>
    <row r="75" spans="1:7" ht="30">
      <c r="A75" s="35" t="s">
        <v>270</v>
      </c>
      <c r="B75" s="21" t="s">
        <v>194</v>
      </c>
      <c r="C75" s="21" t="s">
        <v>133</v>
      </c>
      <c r="D75" s="17" t="s">
        <v>5</v>
      </c>
      <c r="E75" s="17">
        <v>2</v>
      </c>
      <c r="F75" s="22"/>
      <c r="G75" s="23">
        <f t="shared" si="3"/>
        <v>0</v>
      </c>
    </row>
    <row r="76" spans="1:7">
      <c r="A76" s="35" t="s">
        <v>271</v>
      </c>
      <c r="B76" s="21"/>
      <c r="C76" s="34" t="s">
        <v>245</v>
      </c>
      <c r="D76" s="41" t="s">
        <v>246</v>
      </c>
      <c r="E76" s="17">
        <v>1</v>
      </c>
      <c r="F76" s="22"/>
      <c r="G76" s="23">
        <f t="shared" si="3"/>
        <v>0</v>
      </c>
    </row>
    <row r="77" spans="1:7" ht="45">
      <c r="A77" s="35" t="s">
        <v>272</v>
      </c>
      <c r="B77" s="21" t="s">
        <v>134</v>
      </c>
      <c r="C77" s="21" t="s">
        <v>135</v>
      </c>
      <c r="D77" s="17" t="s">
        <v>68</v>
      </c>
      <c r="E77" s="17">
        <v>48</v>
      </c>
      <c r="F77" s="22"/>
      <c r="G77" s="22">
        <f t="shared" si="3"/>
        <v>0</v>
      </c>
    </row>
    <row r="78" spans="1:7" ht="45">
      <c r="A78" s="35" t="s">
        <v>273</v>
      </c>
      <c r="B78" s="21" t="s">
        <v>136</v>
      </c>
      <c r="C78" s="21" t="s">
        <v>137</v>
      </c>
      <c r="D78" s="17" t="s">
        <v>5</v>
      </c>
      <c r="E78" s="17">
        <v>48</v>
      </c>
      <c r="F78" s="22"/>
      <c r="G78" s="22">
        <f t="shared" si="3"/>
        <v>0</v>
      </c>
    </row>
    <row r="79" spans="1:7" ht="30">
      <c r="A79" s="35" t="s">
        <v>274</v>
      </c>
      <c r="B79" s="21" t="s">
        <v>192</v>
      </c>
      <c r="C79" s="21" t="s">
        <v>138</v>
      </c>
      <c r="D79" s="17" t="s">
        <v>5</v>
      </c>
      <c r="E79" s="17">
        <v>48</v>
      </c>
      <c r="F79" s="22"/>
      <c r="G79" s="22">
        <f t="shared" si="3"/>
        <v>0</v>
      </c>
    </row>
    <row r="80" spans="1:7" ht="30">
      <c r="A80" s="35" t="s">
        <v>275</v>
      </c>
      <c r="B80" s="21" t="s">
        <v>193</v>
      </c>
      <c r="C80" s="21" t="s">
        <v>139</v>
      </c>
      <c r="D80" s="17" t="s">
        <v>5</v>
      </c>
      <c r="E80" s="17">
        <v>48</v>
      </c>
      <c r="F80" s="22"/>
      <c r="G80" s="22">
        <f t="shared" si="3"/>
        <v>0</v>
      </c>
    </row>
    <row r="81" spans="1:7" ht="30">
      <c r="A81" s="35" t="s">
        <v>276</v>
      </c>
      <c r="B81" s="20" t="s">
        <v>140</v>
      </c>
      <c r="C81" s="20" t="s">
        <v>141</v>
      </c>
      <c r="D81" s="40" t="s">
        <v>5</v>
      </c>
      <c r="E81" s="40">
        <v>5</v>
      </c>
      <c r="F81" s="18"/>
      <c r="G81" s="18">
        <f t="shared" si="3"/>
        <v>0</v>
      </c>
    </row>
    <row r="82" spans="1:7" ht="45">
      <c r="A82" s="35" t="s">
        <v>277</v>
      </c>
      <c r="B82" s="20" t="s">
        <v>142</v>
      </c>
      <c r="C82" s="20" t="s">
        <v>143</v>
      </c>
      <c r="D82" s="40" t="s">
        <v>5</v>
      </c>
      <c r="E82" s="40">
        <v>5</v>
      </c>
      <c r="F82" s="18"/>
      <c r="G82" s="18">
        <f t="shared" si="3"/>
        <v>0</v>
      </c>
    </row>
    <row r="83" spans="1:7" ht="45">
      <c r="A83" s="35" t="s">
        <v>278</v>
      </c>
      <c r="B83" s="20" t="s">
        <v>61</v>
      </c>
      <c r="C83" s="20" t="s">
        <v>144</v>
      </c>
      <c r="D83" s="40" t="s">
        <v>63</v>
      </c>
      <c r="E83" s="40">
        <v>3</v>
      </c>
      <c r="F83" s="18"/>
      <c r="G83" s="18">
        <f t="shared" si="3"/>
        <v>0</v>
      </c>
    </row>
    <row r="84" spans="1:7" ht="30">
      <c r="A84" s="35" t="s">
        <v>279</v>
      </c>
      <c r="B84" s="20" t="s">
        <v>145</v>
      </c>
      <c r="C84" s="20" t="s">
        <v>146</v>
      </c>
      <c r="D84" s="40" t="s">
        <v>5</v>
      </c>
      <c r="E84" s="40">
        <v>5</v>
      </c>
      <c r="F84" s="18"/>
      <c r="G84" s="18">
        <f t="shared" si="3"/>
        <v>0</v>
      </c>
    </row>
    <row r="85" spans="1:7" ht="45">
      <c r="A85" s="35" t="s">
        <v>280</v>
      </c>
      <c r="B85" s="20" t="s">
        <v>147</v>
      </c>
      <c r="C85" s="20" t="s">
        <v>148</v>
      </c>
      <c r="D85" s="40" t="s">
        <v>6</v>
      </c>
      <c r="E85" s="40">
        <v>590</v>
      </c>
      <c r="F85" s="18"/>
      <c r="G85" s="18">
        <f t="shared" si="3"/>
        <v>0</v>
      </c>
    </row>
    <row r="86" spans="1:7" ht="30">
      <c r="A86" s="35" t="s">
        <v>281</v>
      </c>
      <c r="B86" s="20" t="s">
        <v>149</v>
      </c>
      <c r="C86" s="20" t="s">
        <v>150</v>
      </c>
      <c r="D86" s="40" t="s">
        <v>6</v>
      </c>
      <c r="E86" s="40">
        <v>595</v>
      </c>
      <c r="F86" s="18"/>
      <c r="G86" s="18">
        <f t="shared" si="3"/>
        <v>0</v>
      </c>
    </row>
    <row r="87" spans="1:7" ht="30">
      <c r="A87" s="35" t="s">
        <v>282</v>
      </c>
      <c r="B87" s="20" t="s">
        <v>151</v>
      </c>
      <c r="C87" s="20" t="s">
        <v>152</v>
      </c>
      <c r="D87" s="40" t="s">
        <v>153</v>
      </c>
      <c r="E87" s="40">
        <v>48</v>
      </c>
      <c r="F87" s="18"/>
      <c r="G87" s="18">
        <f t="shared" si="3"/>
        <v>0</v>
      </c>
    </row>
    <row r="88" spans="1:7" ht="30">
      <c r="A88" s="35" t="s">
        <v>283</v>
      </c>
      <c r="B88" s="20" t="s">
        <v>10</v>
      </c>
      <c r="C88" s="20" t="s">
        <v>154</v>
      </c>
      <c r="D88" s="40" t="s">
        <v>68</v>
      </c>
      <c r="E88" s="40">
        <v>1</v>
      </c>
      <c r="F88" s="18"/>
      <c r="G88" s="18">
        <f t="shared" si="3"/>
        <v>0</v>
      </c>
    </row>
    <row r="89" spans="1:7" ht="30">
      <c r="A89" s="35" t="s">
        <v>284</v>
      </c>
      <c r="B89" s="20" t="s">
        <v>155</v>
      </c>
      <c r="C89" s="20" t="s">
        <v>156</v>
      </c>
      <c r="D89" s="40" t="s">
        <v>6</v>
      </c>
      <c r="E89" s="40">
        <v>350</v>
      </c>
      <c r="F89" s="18"/>
      <c r="G89" s="18">
        <f t="shared" si="3"/>
        <v>0</v>
      </c>
    </row>
    <row r="90" spans="1:7" ht="30">
      <c r="A90" s="35" t="s">
        <v>285</v>
      </c>
      <c r="B90" s="20" t="s">
        <v>155</v>
      </c>
      <c r="C90" s="20" t="s">
        <v>157</v>
      </c>
      <c r="D90" s="40" t="s">
        <v>6</v>
      </c>
      <c r="E90" s="40">
        <v>70</v>
      </c>
      <c r="F90" s="18"/>
      <c r="G90" s="18">
        <f t="shared" si="3"/>
        <v>0</v>
      </c>
    </row>
    <row r="91" spans="1:7" ht="30">
      <c r="A91" s="35" t="s">
        <v>286</v>
      </c>
      <c r="B91" s="20" t="s">
        <v>155</v>
      </c>
      <c r="C91" s="20" t="s">
        <v>158</v>
      </c>
      <c r="D91" s="40" t="s">
        <v>6</v>
      </c>
      <c r="E91" s="40">
        <v>50</v>
      </c>
      <c r="F91" s="18"/>
      <c r="G91" s="18">
        <f t="shared" si="3"/>
        <v>0</v>
      </c>
    </row>
    <row r="92" spans="1:7" ht="30">
      <c r="A92" s="35" t="s">
        <v>287</v>
      </c>
      <c r="B92" s="20" t="s">
        <v>159</v>
      </c>
      <c r="C92" s="20" t="s">
        <v>160</v>
      </c>
      <c r="D92" s="40" t="s">
        <v>6</v>
      </c>
      <c r="E92" s="40">
        <v>50</v>
      </c>
      <c r="F92" s="18"/>
      <c r="G92" s="18">
        <f t="shared" si="3"/>
        <v>0</v>
      </c>
    </row>
    <row r="93" spans="1:7" ht="30">
      <c r="A93" s="35" t="s">
        <v>288</v>
      </c>
      <c r="B93" s="20" t="s">
        <v>159</v>
      </c>
      <c r="C93" s="20" t="s">
        <v>161</v>
      </c>
      <c r="D93" s="40" t="s">
        <v>6</v>
      </c>
      <c r="E93" s="40">
        <v>30</v>
      </c>
      <c r="F93" s="18"/>
      <c r="G93" s="18">
        <f t="shared" si="3"/>
        <v>0</v>
      </c>
    </row>
    <row r="94" spans="1:7" ht="30">
      <c r="A94" s="35" t="s">
        <v>289</v>
      </c>
      <c r="B94" s="20" t="s">
        <v>159</v>
      </c>
      <c r="C94" s="20" t="s">
        <v>162</v>
      </c>
      <c r="D94" s="40" t="s">
        <v>6</v>
      </c>
      <c r="E94" s="40">
        <v>40</v>
      </c>
      <c r="F94" s="18"/>
      <c r="G94" s="18">
        <f t="shared" si="3"/>
        <v>0</v>
      </c>
    </row>
    <row r="95" spans="1:7" ht="30">
      <c r="A95" s="35" t="s">
        <v>290</v>
      </c>
      <c r="B95" s="20" t="s">
        <v>163</v>
      </c>
      <c r="C95" s="20" t="s">
        <v>164</v>
      </c>
      <c r="D95" s="40" t="s">
        <v>6</v>
      </c>
      <c r="E95" s="40">
        <v>5</v>
      </c>
      <c r="F95" s="18"/>
      <c r="G95" s="18">
        <f t="shared" si="3"/>
        <v>0</v>
      </c>
    </row>
    <row r="96" spans="1:7">
      <c r="A96" s="39">
        <v>2</v>
      </c>
      <c r="B96" s="79" t="s">
        <v>195</v>
      </c>
      <c r="C96" s="80"/>
      <c r="D96" s="39"/>
      <c r="E96" s="39"/>
      <c r="F96" s="8"/>
      <c r="G96" s="8">
        <f>SUM(G97:G119)</f>
        <v>0</v>
      </c>
    </row>
    <row r="97" spans="1:7" ht="45">
      <c r="A97" s="35" t="s">
        <v>16</v>
      </c>
      <c r="B97" s="20" t="s">
        <v>107</v>
      </c>
      <c r="C97" s="20" t="s">
        <v>108</v>
      </c>
      <c r="D97" s="40" t="s">
        <v>109</v>
      </c>
      <c r="E97" s="40">
        <v>2</v>
      </c>
      <c r="F97" s="18"/>
      <c r="G97" s="18">
        <f t="shared" si="3"/>
        <v>0</v>
      </c>
    </row>
    <row r="98" spans="1:7" ht="45">
      <c r="A98" s="35" t="s">
        <v>17</v>
      </c>
      <c r="B98" s="20" t="s">
        <v>110</v>
      </c>
      <c r="C98" s="20" t="s">
        <v>111</v>
      </c>
      <c r="D98" s="40" t="s">
        <v>6</v>
      </c>
      <c r="E98" s="40">
        <v>15</v>
      </c>
      <c r="F98" s="18"/>
      <c r="G98" s="18">
        <f t="shared" si="3"/>
        <v>0</v>
      </c>
    </row>
    <row r="99" spans="1:7" ht="30">
      <c r="A99" s="35" t="s">
        <v>18</v>
      </c>
      <c r="B99" s="20" t="s">
        <v>112</v>
      </c>
      <c r="C99" s="20" t="s">
        <v>165</v>
      </c>
      <c r="D99" s="40" t="s">
        <v>5</v>
      </c>
      <c r="E99" s="40">
        <v>2</v>
      </c>
      <c r="F99" s="18"/>
      <c r="G99" s="18">
        <f t="shared" si="3"/>
        <v>0</v>
      </c>
    </row>
    <row r="100" spans="1:7" ht="30">
      <c r="A100" s="35" t="s">
        <v>19</v>
      </c>
      <c r="B100" s="20" t="s">
        <v>114</v>
      </c>
      <c r="C100" s="20" t="s">
        <v>115</v>
      </c>
      <c r="D100" s="40" t="s">
        <v>6</v>
      </c>
      <c r="E100" s="40">
        <v>15</v>
      </c>
      <c r="F100" s="18"/>
      <c r="G100" s="18">
        <f t="shared" si="3"/>
        <v>0</v>
      </c>
    </row>
    <row r="101" spans="1:7" ht="30">
      <c r="A101" s="35" t="s">
        <v>20</v>
      </c>
      <c r="B101" s="20" t="s">
        <v>10</v>
      </c>
      <c r="C101" s="56" t="s">
        <v>317</v>
      </c>
      <c r="D101" s="40" t="s">
        <v>4</v>
      </c>
      <c r="E101" s="40">
        <v>1</v>
      </c>
      <c r="F101" s="18"/>
      <c r="G101" s="18">
        <f t="shared" si="3"/>
        <v>0</v>
      </c>
    </row>
    <row r="102" spans="1:7" ht="30">
      <c r="A102" s="35" t="s">
        <v>21</v>
      </c>
      <c r="B102" s="20" t="s">
        <v>117</v>
      </c>
      <c r="C102" s="20" t="s">
        <v>118</v>
      </c>
      <c r="D102" s="40" t="s">
        <v>6</v>
      </c>
      <c r="E102" s="40">
        <v>10</v>
      </c>
      <c r="F102" s="18"/>
      <c r="G102" s="18">
        <f t="shared" si="3"/>
        <v>0</v>
      </c>
    </row>
    <row r="103" spans="1:7" ht="30">
      <c r="A103" s="35" t="s">
        <v>22</v>
      </c>
      <c r="B103" s="20" t="s">
        <v>119</v>
      </c>
      <c r="C103" s="20" t="s">
        <v>120</v>
      </c>
      <c r="D103" s="40" t="s">
        <v>6</v>
      </c>
      <c r="E103" s="40">
        <v>5</v>
      </c>
      <c r="F103" s="18"/>
      <c r="G103" s="18">
        <f t="shared" si="3"/>
        <v>0</v>
      </c>
    </row>
    <row r="104" spans="1:7" ht="45">
      <c r="A104" s="35" t="s">
        <v>23</v>
      </c>
      <c r="B104" s="20" t="s">
        <v>166</v>
      </c>
      <c r="C104" s="20" t="s">
        <v>167</v>
      </c>
      <c r="D104" s="40" t="s">
        <v>6</v>
      </c>
      <c r="E104" s="40">
        <v>20</v>
      </c>
      <c r="F104" s="18"/>
      <c r="G104" s="18">
        <f t="shared" si="3"/>
        <v>0</v>
      </c>
    </row>
    <row r="105" spans="1:7" ht="45">
      <c r="A105" s="35" t="s">
        <v>24</v>
      </c>
      <c r="B105" s="20" t="s">
        <v>166</v>
      </c>
      <c r="C105" s="20" t="s">
        <v>168</v>
      </c>
      <c r="D105" s="40" t="s">
        <v>6</v>
      </c>
      <c r="E105" s="40">
        <v>20</v>
      </c>
      <c r="F105" s="18"/>
      <c r="G105" s="18">
        <f t="shared" si="3"/>
        <v>0</v>
      </c>
    </row>
    <row r="106" spans="1:7" ht="45">
      <c r="A106" s="35" t="s">
        <v>25</v>
      </c>
      <c r="B106" s="20" t="s">
        <v>169</v>
      </c>
      <c r="C106" s="20" t="s">
        <v>170</v>
      </c>
      <c r="D106" s="40" t="s">
        <v>6</v>
      </c>
      <c r="E106" s="40">
        <v>10</v>
      </c>
      <c r="F106" s="18"/>
      <c r="G106" s="18">
        <f t="shared" si="3"/>
        <v>0</v>
      </c>
    </row>
    <row r="107" spans="1:7" ht="45">
      <c r="A107" s="35" t="s">
        <v>26</v>
      </c>
      <c r="B107" s="20" t="s">
        <v>171</v>
      </c>
      <c r="C107" s="20" t="s">
        <v>172</v>
      </c>
      <c r="D107" s="40" t="s">
        <v>6</v>
      </c>
      <c r="E107" s="40">
        <v>5</v>
      </c>
      <c r="F107" s="18"/>
      <c r="G107" s="18">
        <f t="shared" si="3"/>
        <v>0</v>
      </c>
    </row>
    <row r="108" spans="1:7" ht="45">
      <c r="A108" s="35" t="s">
        <v>291</v>
      </c>
      <c r="B108" s="20" t="s">
        <v>173</v>
      </c>
      <c r="C108" s="20" t="s">
        <v>174</v>
      </c>
      <c r="D108" s="40" t="s">
        <v>5</v>
      </c>
      <c r="E108" s="40">
        <v>1</v>
      </c>
      <c r="F108" s="18"/>
      <c r="G108" s="18">
        <f t="shared" si="3"/>
        <v>0</v>
      </c>
    </row>
    <row r="109" spans="1:7" ht="30">
      <c r="A109" s="35" t="s">
        <v>292</v>
      </c>
      <c r="B109" s="20" t="s">
        <v>175</v>
      </c>
      <c r="C109" s="20" t="s">
        <v>176</v>
      </c>
      <c r="D109" s="40" t="s">
        <v>5</v>
      </c>
      <c r="E109" s="40">
        <v>1</v>
      </c>
      <c r="F109" s="18"/>
      <c r="G109" s="18">
        <f t="shared" si="3"/>
        <v>0</v>
      </c>
    </row>
    <row r="110" spans="1:7" ht="45">
      <c r="A110" s="35" t="s">
        <v>293</v>
      </c>
      <c r="B110" s="20" t="s">
        <v>177</v>
      </c>
      <c r="C110" s="20" t="s">
        <v>178</v>
      </c>
      <c r="D110" s="40" t="s">
        <v>5</v>
      </c>
      <c r="E110" s="40">
        <v>1</v>
      </c>
      <c r="F110" s="18"/>
      <c r="G110" s="18">
        <f t="shared" si="3"/>
        <v>0</v>
      </c>
    </row>
    <row r="111" spans="1:7" ht="60">
      <c r="A111" s="35" t="s">
        <v>294</v>
      </c>
      <c r="B111" s="20" t="s">
        <v>179</v>
      </c>
      <c r="C111" s="20" t="s">
        <v>180</v>
      </c>
      <c r="D111" s="40" t="s">
        <v>5</v>
      </c>
      <c r="E111" s="40">
        <v>2</v>
      </c>
      <c r="F111" s="18"/>
      <c r="G111" s="18">
        <f t="shared" si="3"/>
        <v>0</v>
      </c>
    </row>
    <row r="112" spans="1:7" ht="30">
      <c r="A112" s="35" t="s">
        <v>295</v>
      </c>
      <c r="B112" s="20" t="s">
        <v>181</v>
      </c>
      <c r="C112" s="20" t="s">
        <v>182</v>
      </c>
      <c r="D112" s="40" t="s">
        <v>6</v>
      </c>
      <c r="E112" s="40">
        <v>55</v>
      </c>
      <c r="F112" s="18"/>
      <c r="G112" s="18">
        <f t="shared" si="3"/>
        <v>0</v>
      </c>
    </row>
    <row r="113" spans="1:7" ht="45">
      <c r="A113" s="35" t="s">
        <v>296</v>
      </c>
      <c r="B113" s="20" t="s">
        <v>183</v>
      </c>
      <c r="C113" s="33" t="s">
        <v>234</v>
      </c>
      <c r="D113" s="40" t="s">
        <v>6</v>
      </c>
      <c r="E113" s="40">
        <v>55</v>
      </c>
      <c r="F113" s="18"/>
      <c r="G113" s="18">
        <f t="shared" si="3"/>
        <v>0</v>
      </c>
    </row>
    <row r="114" spans="1:7" ht="45">
      <c r="A114" s="35" t="s">
        <v>297</v>
      </c>
      <c r="B114" s="20" t="s">
        <v>184</v>
      </c>
      <c r="C114" s="20" t="s">
        <v>185</v>
      </c>
      <c r="D114" s="40" t="s">
        <v>6</v>
      </c>
      <c r="E114" s="40">
        <v>55</v>
      </c>
      <c r="F114" s="18"/>
      <c r="G114" s="18">
        <f t="shared" si="3"/>
        <v>0</v>
      </c>
    </row>
    <row r="115" spans="1:7" ht="30">
      <c r="A115" s="35" t="s">
        <v>298</v>
      </c>
      <c r="B115" s="20" t="s">
        <v>155</v>
      </c>
      <c r="C115" s="20" t="s">
        <v>186</v>
      </c>
      <c r="D115" s="40" t="s">
        <v>6</v>
      </c>
      <c r="E115" s="40">
        <v>20</v>
      </c>
      <c r="F115" s="18"/>
      <c r="G115" s="18">
        <f t="shared" si="3"/>
        <v>0</v>
      </c>
    </row>
    <row r="116" spans="1:7" ht="30">
      <c r="A116" s="35" t="s">
        <v>299</v>
      </c>
      <c r="B116" s="20" t="s">
        <v>155</v>
      </c>
      <c r="C116" s="20" t="s">
        <v>187</v>
      </c>
      <c r="D116" s="40" t="s">
        <v>6</v>
      </c>
      <c r="E116" s="40">
        <v>20</v>
      </c>
      <c r="F116" s="18"/>
      <c r="G116" s="18">
        <f t="shared" si="3"/>
        <v>0</v>
      </c>
    </row>
    <row r="117" spans="1:7" ht="30">
      <c r="A117" s="35" t="s">
        <v>300</v>
      </c>
      <c r="B117" s="20" t="s">
        <v>188</v>
      </c>
      <c r="C117" s="20" t="s">
        <v>189</v>
      </c>
      <c r="D117" s="40" t="s">
        <v>6</v>
      </c>
      <c r="E117" s="40">
        <v>10</v>
      </c>
      <c r="F117" s="18"/>
      <c r="G117" s="18">
        <f t="shared" si="3"/>
        <v>0</v>
      </c>
    </row>
    <row r="118" spans="1:7" ht="30">
      <c r="A118" s="35" t="s">
        <v>301</v>
      </c>
      <c r="B118" s="20" t="s">
        <v>188</v>
      </c>
      <c r="C118" s="20" t="s">
        <v>190</v>
      </c>
      <c r="D118" s="40" t="s">
        <v>6</v>
      </c>
      <c r="E118" s="40">
        <v>5</v>
      </c>
      <c r="F118" s="18"/>
      <c r="G118" s="18">
        <f t="shared" si="3"/>
        <v>0</v>
      </c>
    </row>
    <row r="119" spans="1:7" ht="60">
      <c r="A119" s="35" t="s">
        <v>339</v>
      </c>
      <c r="B119" s="83" t="s">
        <v>340</v>
      </c>
      <c r="C119" s="83" t="s">
        <v>341</v>
      </c>
      <c r="D119" s="84" t="s">
        <v>6</v>
      </c>
      <c r="E119" s="40">
        <v>20</v>
      </c>
      <c r="F119" s="18"/>
      <c r="G119" s="18">
        <f t="shared" si="3"/>
        <v>0</v>
      </c>
    </row>
    <row r="120" spans="1:7">
      <c r="A120" s="19"/>
      <c r="B120" s="20"/>
      <c r="C120" s="20"/>
      <c r="D120" s="76" t="s">
        <v>40</v>
      </c>
      <c r="E120" s="77"/>
      <c r="F120" s="78"/>
      <c r="G120" s="8">
        <f>SUM(G96,G52)</f>
        <v>0</v>
      </c>
    </row>
    <row r="121" spans="1:7">
      <c r="A121" s="75" t="s">
        <v>302</v>
      </c>
      <c r="B121" s="75"/>
      <c r="C121" s="75"/>
      <c r="D121" s="3"/>
      <c r="E121" s="7"/>
      <c r="F121" s="7"/>
      <c r="G121" s="7"/>
    </row>
    <row r="122" spans="1:7">
      <c r="A122" s="39" t="s">
        <v>104</v>
      </c>
      <c r="B122" s="72" t="s">
        <v>103</v>
      </c>
      <c r="C122" s="74"/>
      <c r="D122" s="40"/>
      <c r="E122" s="40"/>
      <c r="F122" s="40"/>
      <c r="G122" s="11">
        <f>SUM(G123:G153)</f>
        <v>0</v>
      </c>
    </row>
    <row r="123" spans="1:7">
      <c r="A123" s="35" t="s">
        <v>11</v>
      </c>
      <c r="B123" s="52" t="s">
        <v>198</v>
      </c>
      <c r="C123" s="36" t="s">
        <v>238</v>
      </c>
      <c r="D123" s="35" t="s">
        <v>63</v>
      </c>
      <c r="E123" s="40">
        <v>2</v>
      </c>
      <c r="F123" s="40"/>
      <c r="G123" s="11">
        <f>E123*F123</f>
        <v>0</v>
      </c>
    </row>
    <row r="124" spans="1:7">
      <c r="A124" s="35" t="s">
        <v>13</v>
      </c>
      <c r="B124" s="52" t="s">
        <v>198</v>
      </c>
      <c r="C124" s="37" t="s">
        <v>239</v>
      </c>
      <c r="D124" s="35" t="s">
        <v>6</v>
      </c>
      <c r="E124" s="40">
        <v>40</v>
      </c>
      <c r="F124" s="40"/>
      <c r="G124" s="11">
        <f t="shared" ref="G124:G168" si="4">E124*F124</f>
        <v>0</v>
      </c>
    </row>
    <row r="125" spans="1:7" ht="165">
      <c r="A125" s="35" t="s">
        <v>14</v>
      </c>
      <c r="B125" s="20" t="s">
        <v>42</v>
      </c>
      <c r="C125" s="56" t="s">
        <v>319</v>
      </c>
      <c r="D125" s="40" t="s">
        <v>5</v>
      </c>
      <c r="E125" s="18">
        <v>2</v>
      </c>
      <c r="F125" s="18"/>
      <c r="G125" s="11">
        <f t="shared" si="4"/>
        <v>0</v>
      </c>
    </row>
    <row r="126" spans="1:7" ht="45">
      <c r="A126" s="35" t="s">
        <v>15</v>
      </c>
      <c r="B126" s="56" t="s">
        <v>198</v>
      </c>
      <c r="C126" s="56" t="s">
        <v>318</v>
      </c>
      <c r="D126" s="35" t="s">
        <v>68</v>
      </c>
      <c r="E126" s="18">
        <v>1</v>
      </c>
      <c r="F126" s="18"/>
      <c r="G126" s="11">
        <f t="shared" si="4"/>
        <v>0</v>
      </c>
    </row>
    <row r="127" spans="1:7" ht="30">
      <c r="A127" s="35" t="s">
        <v>207</v>
      </c>
      <c r="B127" s="20" t="s">
        <v>43</v>
      </c>
      <c r="C127" s="20" t="s">
        <v>44</v>
      </c>
      <c r="D127" s="40" t="s">
        <v>6</v>
      </c>
      <c r="E127" s="18">
        <v>20</v>
      </c>
      <c r="F127" s="18"/>
      <c r="G127" s="11">
        <f t="shared" si="4"/>
        <v>0</v>
      </c>
    </row>
    <row r="128" spans="1:7" ht="30">
      <c r="A128" s="35" t="s">
        <v>208</v>
      </c>
      <c r="B128" s="20" t="s">
        <v>45</v>
      </c>
      <c r="C128" s="20" t="s">
        <v>46</v>
      </c>
      <c r="D128" s="40" t="s">
        <v>6</v>
      </c>
      <c r="E128" s="18">
        <v>12</v>
      </c>
      <c r="F128" s="18"/>
      <c r="G128" s="11">
        <f t="shared" si="4"/>
        <v>0</v>
      </c>
    </row>
    <row r="129" spans="1:7" ht="30">
      <c r="A129" s="35" t="s">
        <v>209</v>
      </c>
      <c r="B129" s="20" t="s">
        <v>47</v>
      </c>
      <c r="C129" s="20" t="s">
        <v>48</v>
      </c>
      <c r="D129" s="40" t="s">
        <v>6</v>
      </c>
      <c r="E129" s="18">
        <v>30</v>
      </c>
      <c r="F129" s="18"/>
      <c r="G129" s="11">
        <f t="shared" si="4"/>
        <v>0</v>
      </c>
    </row>
    <row r="130" spans="1:7" ht="30">
      <c r="A130" s="35" t="s">
        <v>255</v>
      </c>
      <c r="B130" s="20" t="s">
        <v>49</v>
      </c>
      <c r="C130" s="20" t="s">
        <v>50</v>
      </c>
      <c r="D130" s="40" t="s">
        <v>6</v>
      </c>
      <c r="E130" s="18">
        <v>42</v>
      </c>
      <c r="F130" s="18"/>
      <c r="G130" s="11">
        <f t="shared" si="4"/>
        <v>0</v>
      </c>
    </row>
    <row r="131" spans="1:7" ht="30">
      <c r="A131" s="35" t="s">
        <v>256</v>
      </c>
      <c r="B131" s="20" t="s">
        <v>51</v>
      </c>
      <c r="C131" s="20" t="s">
        <v>52</v>
      </c>
      <c r="D131" s="40" t="s">
        <v>5</v>
      </c>
      <c r="E131" s="18">
        <v>5</v>
      </c>
      <c r="F131" s="18"/>
      <c r="G131" s="11">
        <f t="shared" si="4"/>
        <v>0</v>
      </c>
    </row>
    <row r="132" spans="1:7" ht="45">
      <c r="A132" s="35" t="s">
        <v>257</v>
      </c>
      <c r="B132" s="20" t="s">
        <v>53</v>
      </c>
      <c r="C132" s="20" t="s">
        <v>54</v>
      </c>
      <c r="D132" s="40" t="s">
        <v>55</v>
      </c>
      <c r="E132" s="18">
        <v>5</v>
      </c>
      <c r="F132" s="18"/>
      <c r="G132" s="11">
        <f t="shared" si="4"/>
        <v>0</v>
      </c>
    </row>
    <row r="133" spans="1:7" ht="45">
      <c r="A133" s="35" t="s">
        <v>258</v>
      </c>
      <c r="B133" s="20" t="s">
        <v>56</v>
      </c>
      <c r="C133" s="20" t="s">
        <v>57</v>
      </c>
      <c r="D133" s="40" t="s">
        <v>5</v>
      </c>
      <c r="E133" s="18">
        <v>4</v>
      </c>
      <c r="F133" s="18"/>
      <c r="G133" s="11">
        <f t="shared" si="4"/>
        <v>0</v>
      </c>
    </row>
    <row r="134" spans="1:7" ht="45">
      <c r="A134" s="35" t="s">
        <v>259</v>
      </c>
      <c r="B134" s="20" t="s">
        <v>58</v>
      </c>
      <c r="C134" s="20" t="s">
        <v>59</v>
      </c>
      <c r="D134" s="40" t="s">
        <v>5</v>
      </c>
      <c r="E134" s="18">
        <v>4</v>
      </c>
      <c r="F134" s="18"/>
      <c r="G134" s="11">
        <f t="shared" si="4"/>
        <v>0</v>
      </c>
    </row>
    <row r="135" spans="1:7" ht="45">
      <c r="A135" s="35" t="s">
        <v>260</v>
      </c>
      <c r="B135" s="20" t="s">
        <v>58</v>
      </c>
      <c r="C135" s="20" t="s">
        <v>60</v>
      </c>
      <c r="D135" s="40" t="s">
        <v>5</v>
      </c>
      <c r="E135" s="18">
        <v>2</v>
      </c>
      <c r="F135" s="18"/>
      <c r="G135" s="11">
        <f t="shared" si="4"/>
        <v>0</v>
      </c>
    </row>
    <row r="136" spans="1:7" ht="45">
      <c r="A136" s="35" t="s">
        <v>261</v>
      </c>
      <c r="B136" s="20" t="s">
        <v>61</v>
      </c>
      <c r="C136" s="20" t="s">
        <v>62</v>
      </c>
      <c r="D136" s="40" t="s">
        <v>63</v>
      </c>
      <c r="E136" s="18">
        <v>2</v>
      </c>
      <c r="F136" s="18"/>
      <c r="G136" s="11">
        <f t="shared" si="4"/>
        <v>0</v>
      </c>
    </row>
    <row r="137" spans="1:7" ht="45">
      <c r="A137" s="35" t="s">
        <v>262</v>
      </c>
      <c r="B137" s="20" t="s">
        <v>64</v>
      </c>
      <c r="C137" s="20" t="s">
        <v>65</v>
      </c>
      <c r="D137" s="40" t="s">
        <v>5</v>
      </c>
      <c r="E137" s="18">
        <v>2</v>
      </c>
      <c r="F137" s="18"/>
      <c r="G137" s="11">
        <f t="shared" si="4"/>
        <v>0</v>
      </c>
    </row>
    <row r="138" spans="1:7" ht="41.25" customHeight="1">
      <c r="A138" s="35" t="s">
        <v>263</v>
      </c>
      <c r="B138" s="20" t="s">
        <v>58</v>
      </c>
      <c r="C138" s="20" t="s">
        <v>66</v>
      </c>
      <c r="D138" s="40" t="s">
        <v>5</v>
      </c>
      <c r="E138" s="18">
        <v>2</v>
      </c>
      <c r="F138" s="18"/>
      <c r="G138" s="11">
        <f t="shared" si="4"/>
        <v>0</v>
      </c>
    </row>
    <row r="139" spans="1:7" ht="30">
      <c r="A139" s="35" t="s">
        <v>264</v>
      </c>
      <c r="B139" s="20" t="s">
        <v>67</v>
      </c>
      <c r="C139" s="24" t="s">
        <v>69</v>
      </c>
      <c r="D139" s="27" t="s">
        <v>68</v>
      </c>
      <c r="E139" s="28">
        <v>1</v>
      </c>
      <c r="F139" s="18"/>
      <c r="G139" s="11">
        <f t="shared" si="4"/>
        <v>0</v>
      </c>
    </row>
    <row r="140" spans="1:7" ht="30">
      <c r="A140" s="35" t="s">
        <v>265</v>
      </c>
      <c r="B140" s="33" t="s">
        <v>67</v>
      </c>
      <c r="C140" s="24" t="s">
        <v>237</v>
      </c>
      <c r="D140" s="27" t="s">
        <v>5</v>
      </c>
      <c r="E140" s="28">
        <v>2</v>
      </c>
      <c r="F140" s="18"/>
      <c r="G140" s="11">
        <f t="shared" si="4"/>
        <v>0</v>
      </c>
    </row>
    <row r="141" spans="1:7" ht="30">
      <c r="A141" s="35" t="s">
        <v>266</v>
      </c>
      <c r="B141" s="20" t="s">
        <v>70</v>
      </c>
      <c r="C141" s="24" t="s">
        <v>71</v>
      </c>
      <c r="D141" s="27" t="s">
        <v>5</v>
      </c>
      <c r="E141" s="28">
        <v>1</v>
      </c>
      <c r="F141" s="18"/>
      <c r="G141" s="11">
        <f t="shared" si="4"/>
        <v>0</v>
      </c>
    </row>
    <row r="142" spans="1:7" ht="30">
      <c r="A142" s="35" t="s">
        <v>267</v>
      </c>
      <c r="B142" s="20" t="s">
        <v>70</v>
      </c>
      <c r="C142" s="24" t="s">
        <v>247</v>
      </c>
      <c r="D142" s="27" t="s">
        <v>5</v>
      </c>
      <c r="E142" s="28">
        <v>2</v>
      </c>
      <c r="F142" s="18"/>
      <c r="G142" s="11">
        <f t="shared" si="4"/>
        <v>0</v>
      </c>
    </row>
    <row r="143" spans="1:7" ht="30">
      <c r="A143" s="35" t="s">
        <v>268</v>
      </c>
      <c r="B143" s="20" t="s">
        <v>72</v>
      </c>
      <c r="C143" s="24" t="s">
        <v>248</v>
      </c>
      <c r="D143" s="27" t="s">
        <v>68</v>
      </c>
      <c r="E143" s="28">
        <v>3</v>
      </c>
      <c r="F143" s="18"/>
      <c r="G143" s="11">
        <f t="shared" si="4"/>
        <v>0</v>
      </c>
    </row>
    <row r="144" spans="1:7" ht="30">
      <c r="A144" s="35" t="s">
        <v>269</v>
      </c>
      <c r="B144" s="33" t="s">
        <v>307</v>
      </c>
      <c r="C144" s="24" t="s">
        <v>249</v>
      </c>
      <c r="D144" s="27" t="s">
        <v>5</v>
      </c>
      <c r="E144" s="28">
        <v>3</v>
      </c>
      <c r="F144" s="18"/>
      <c r="G144" s="11">
        <f t="shared" si="4"/>
        <v>0</v>
      </c>
    </row>
    <row r="145" spans="1:7" ht="30">
      <c r="A145" s="35" t="s">
        <v>270</v>
      </c>
      <c r="B145" s="33" t="s">
        <v>307</v>
      </c>
      <c r="C145" s="24" t="s">
        <v>250</v>
      </c>
      <c r="D145" s="27" t="s">
        <v>5</v>
      </c>
      <c r="E145" s="28">
        <v>3</v>
      </c>
      <c r="F145" s="18"/>
      <c r="G145" s="11">
        <f t="shared" si="4"/>
        <v>0</v>
      </c>
    </row>
    <row r="146" spans="1:7" ht="30">
      <c r="A146" s="35" t="s">
        <v>271</v>
      </c>
      <c r="B146" s="33" t="s">
        <v>308</v>
      </c>
      <c r="C146" s="24" t="s">
        <v>251</v>
      </c>
      <c r="D146" s="27" t="s">
        <v>5</v>
      </c>
      <c r="E146" s="28">
        <v>3</v>
      </c>
      <c r="F146" s="18"/>
      <c r="G146" s="11">
        <f t="shared" si="4"/>
        <v>0</v>
      </c>
    </row>
    <row r="147" spans="1:7" ht="30">
      <c r="A147" s="35" t="s">
        <v>272</v>
      </c>
      <c r="B147" s="20" t="s">
        <v>73</v>
      </c>
      <c r="C147" s="20" t="s">
        <v>74</v>
      </c>
      <c r="D147" s="40" t="s">
        <v>6</v>
      </c>
      <c r="E147" s="18">
        <v>20</v>
      </c>
      <c r="F147" s="18"/>
      <c r="G147" s="11">
        <f t="shared" si="4"/>
        <v>0</v>
      </c>
    </row>
    <row r="148" spans="1:7" ht="30">
      <c r="A148" s="35" t="s">
        <v>273</v>
      </c>
      <c r="B148" s="20" t="s">
        <v>75</v>
      </c>
      <c r="C148" s="20" t="s">
        <v>76</v>
      </c>
      <c r="D148" s="40" t="s">
        <v>6</v>
      </c>
      <c r="E148" s="18">
        <v>12</v>
      </c>
      <c r="F148" s="18"/>
      <c r="G148" s="11">
        <f t="shared" si="4"/>
        <v>0</v>
      </c>
    </row>
    <row r="149" spans="1:7" ht="30">
      <c r="A149" s="35" t="s">
        <v>274</v>
      </c>
      <c r="B149" s="20" t="s">
        <v>75</v>
      </c>
      <c r="C149" s="20" t="s">
        <v>77</v>
      </c>
      <c r="D149" s="40" t="s">
        <v>6</v>
      </c>
      <c r="E149" s="18">
        <v>30</v>
      </c>
      <c r="F149" s="18"/>
      <c r="G149" s="11">
        <f t="shared" si="4"/>
        <v>0</v>
      </c>
    </row>
    <row r="150" spans="1:7" ht="30">
      <c r="A150" s="35" t="s">
        <v>275</v>
      </c>
      <c r="B150" s="20" t="s">
        <v>75</v>
      </c>
      <c r="C150" s="20" t="s">
        <v>78</v>
      </c>
      <c r="D150" s="40" t="s">
        <v>6</v>
      </c>
      <c r="E150" s="18">
        <v>42</v>
      </c>
      <c r="F150" s="18"/>
      <c r="G150" s="11">
        <f t="shared" si="4"/>
        <v>0</v>
      </c>
    </row>
    <row r="151" spans="1:7" ht="45">
      <c r="A151" s="35" t="s">
        <v>276</v>
      </c>
      <c r="B151" s="20" t="s">
        <v>79</v>
      </c>
      <c r="C151" s="20" t="s">
        <v>80</v>
      </c>
      <c r="D151" s="40" t="s">
        <v>6</v>
      </c>
      <c r="E151" s="18">
        <v>57</v>
      </c>
      <c r="F151" s="18"/>
      <c r="G151" s="11">
        <f t="shared" si="4"/>
        <v>0</v>
      </c>
    </row>
    <row r="152" spans="1:7" ht="30">
      <c r="A152" s="35" t="s">
        <v>277</v>
      </c>
      <c r="B152" s="20" t="s">
        <v>81</v>
      </c>
      <c r="C152" s="20" t="s">
        <v>82</v>
      </c>
      <c r="D152" s="40" t="s">
        <v>68</v>
      </c>
      <c r="E152" s="18">
        <v>1</v>
      </c>
      <c r="F152" s="18"/>
      <c r="G152" s="11">
        <f t="shared" si="4"/>
        <v>0</v>
      </c>
    </row>
    <row r="153" spans="1:7" ht="30">
      <c r="A153" s="35" t="s">
        <v>278</v>
      </c>
      <c r="B153" s="20" t="s">
        <v>83</v>
      </c>
      <c r="C153" s="20" t="s">
        <v>84</v>
      </c>
      <c r="D153" s="40" t="s">
        <v>85</v>
      </c>
      <c r="E153" s="18">
        <v>2</v>
      </c>
      <c r="F153" s="18"/>
      <c r="G153" s="11">
        <f t="shared" si="4"/>
        <v>0</v>
      </c>
    </row>
    <row r="154" spans="1:7">
      <c r="A154" s="29">
        <v>2</v>
      </c>
      <c r="B154" s="81" t="s">
        <v>105</v>
      </c>
      <c r="C154" s="82"/>
      <c r="D154" s="27"/>
      <c r="E154" s="28"/>
      <c r="F154" s="28"/>
      <c r="G154" s="11">
        <f>SUM(G155:G160)</f>
        <v>0</v>
      </c>
    </row>
    <row r="155" spans="1:7" ht="45">
      <c r="A155" s="27" t="s">
        <v>16</v>
      </c>
      <c r="B155" s="50" t="s">
        <v>198</v>
      </c>
      <c r="C155" s="50" t="s">
        <v>240</v>
      </c>
      <c r="D155" s="27" t="s">
        <v>68</v>
      </c>
      <c r="E155" s="28">
        <v>1</v>
      </c>
      <c r="F155" s="28"/>
      <c r="G155" s="11">
        <f t="shared" si="4"/>
        <v>0</v>
      </c>
    </row>
    <row r="156" spans="1:7" ht="60">
      <c r="A156" s="27" t="s">
        <v>17</v>
      </c>
      <c r="B156" s="24" t="s">
        <v>86</v>
      </c>
      <c r="C156" s="24" t="s">
        <v>87</v>
      </c>
      <c r="D156" s="27" t="s">
        <v>12</v>
      </c>
      <c r="E156" s="28">
        <v>5.7149999999999999</v>
      </c>
      <c r="F156" s="18"/>
      <c r="G156" s="11">
        <f t="shared" si="4"/>
        <v>0</v>
      </c>
    </row>
    <row r="157" spans="1:7" ht="30">
      <c r="A157" s="27" t="s">
        <v>18</v>
      </c>
      <c r="B157" s="24" t="s">
        <v>88</v>
      </c>
      <c r="C157" s="24" t="s">
        <v>89</v>
      </c>
      <c r="D157" s="27" t="s">
        <v>12</v>
      </c>
      <c r="E157" s="28">
        <v>5.7149999999999999</v>
      </c>
      <c r="F157" s="18"/>
      <c r="G157" s="11">
        <f t="shared" si="4"/>
        <v>0</v>
      </c>
    </row>
    <row r="158" spans="1:7" ht="30">
      <c r="A158" s="27" t="s">
        <v>19</v>
      </c>
      <c r="B158" s="24" t="s">
        <v>90</v>
      </c>
      <c r="C158" s="24" t="s">
        <v>91</v>
      </c>
      <c r="D158" s="27" t="s">
        <v>12</v>
      </c>
      <c r="E158" s="28">
        <v>5.7149999999999999</v>
      </c>
      <c r="F158" s="18"/>
      <c r="G158" s="11">
        <f t="shared" si="4"/>
        <v>0</v>
      </c>
    </row>
    <row r="159" spans="1:7" ht="45">
      <c r="A159" s="27" t="s">
        <v>20</v>
      </c>
      <c r="B159" s="24" t="s">
        <v>92</v>
      </c>
      <c r="C159" s="24" t="s">
        <v>93</v>
      </c>
      <c r="D159" s="27" t="s">
        <v>12</v>
      </c>
      <c r="E159" s="28">
        <v>5.7149999999999999</v>
      </c>
      <c r="F159" s="18"/>
      <c r="G159" s="11">
        <f t="shared" si="4"/>
        <v>0</v>
      </c>
    </row>
    <row r="160" spans="1:7" ht="60">
      <c r="A160" s="27" t="s">
        <v>21</v>
      </c>
      <c r="B160" s="24" t="s">
        <v>94</v>
      </c>
      <c r="C160" s="24" t="s">
        <v>95</v>
      </c>
      <c r="D160" s="27" t="s">
        <v>6</v>
      </c>
      <c r="E160" s="28">
        <v>38.6</v>
      </c>
      <c r="F160" s="18"/>
      <c r="G160" s="11">
        <f t="shared" si="4"/>
        <v>0</v>
      </c>
    </row>
    <row r="161" spans="1:7">
      <c r="A161" s="29">
        <v>3</v>
      </c>
      <c r="B161" s="81" t="s">
        <v>106</v>
      </c>
      <c r="C161" s="82"/>
      <c r="D161" s="25"/>
      <c r="E161" s="26"/>
      <c r="F161" s="18"/>
      <c r="G161" s="11">
        <f>SUM(G162:G165)</f>
        <v>0</v>
      </c>
    </row>
    <row r="162" spans="1:7" ht="30">
      <c r="A162" s="27" t="s">
        <v>303</v>
      </c>
      <c r="B162" s="24" t="s">
        <v>96</v>
      </c>
      <c r="C162" s="24" t="s">
        <v>241</v>
      </c>
      <c r="D162" s="27" t="s">
        <v>68</v>
      </c>
      <c r="E162" s="28">
        <v>1</v>
      </c>
      <c r="F162" s="18"/>
      <c r="G162" s="11">
        <f t="shared" si="4"/>
        <v>0</v>
      </c>
    </row>
    <row r="163" spans="1:7" ht="45">
      <c r="A163" s="27" t="s">
        <v>304</v>
      </c>
      <c r="B163" s="24" t="s">
        <v>97</v>
      </c>
      <c r="C163" s="24" t="s">
        <v>242</v>
      </c>
      <c r="D163" s="27" t="s">
        <v>12</v>
      </c>
      <c r="E163" s="28">
        <v>10.048</v>
      </c>
      <c r="F163" s="18"/>
      <c r="G163" s="11">
        <f t="shared" si="4"/>
        <v>0</v>
      </c>
    </row>
    <row r="164" spans="1:7" ht="30">
      <c r="A164" s="27" t="s">
        <v>322</v>
      </c>
      <c r="B164" s="24" t="s">
        <v>98</v>
      </c>
      <c r="C164" s="24" t="s">
        <v>243</v>
      </c>
      <c r="D164" s="27" t="s">
        <v>6</v>
      </c>
      <c r="E164" s="28">
        <v>15.8</v>
      </c>
      <c r="F164" s="18"/>
      <c r="G164" s="11">
        <f t="shared" si="4"/>
        <v>0</v>
      </c>
    </row>
    <row r="165" spans="1:7" ht="30">
      <c r="A165" s="27" t="s">
        <v>323</v>
      </c>
      <c r="B165" s="24" t="s">
        <v>99</v>
      </c>
      <c r="C165" s="24" t="s">
        <v>100</v>
      </c>
      <c r="D165" s="27" t="s">
        <v>5</v>
      </c>
      <c r="E165" s="28">
        <v>1</v>
      </c>
      <c r="F165" s="18"/>
      <c r="G165" s="11">
        <f t="shared" si="4"/>
        <v>0</v>
      </c>
    </row>
    <row r="166" spans="1:7">
      <c r="A166" s="29">
        <v>4</v>
      </c>
      <c r="B166" s="81" t="s">
        <v>7</v>
      </c>
      <c r="C166" s="82"/>
      <c r="D166" s="27"/>
      <c r="E166" s="28"/>
      <c r="F166" s="18"/>
      <c r="G166" s="11">
        <f>SUM(G167:G168)</f>
        <v>0</v>
      </c>
    </row>
    <row r="167" spans="1:7" ht="60">
      <c r="A167" s="27" t="s">
        <v>305</v>
      </c>
      <c r="B167" s="24" t="s">
        <v>101</v>
      </c>
      <c r="C167" s="24" t="s">
        <v>320</v>
      </c>
      <c r="D167" s="27" t="s">
        <v>5</v>
      </c>
      <c r="E167" s="28">
        <v>1</v>
      </c>
      <c r="F167" s="18"/>
      <c r="G167" s="11">
        <f t="shared" si="4"/>
        <v>0</v>
      </c>
    </row>
    <row r="168" spans="1:7" ht="45">
      <c r="A168" s="27" t="s">
        <v>306</v>
      </c>
      <c r="B168" s="24" t="s">
        <v>102</v>
      </c>
      <c r="C168" s="24" t="s">
        <v>321</v>
      </c>
      <c r="D168" s="27" t="s">
        <v>6</v>
      </c>
      <c r="E168" s="28">
        <v>45</v>
      </c>
      <c r="F168" s="18"/>
      <c r="G168" s="11">
        <f t="shared" si="4"/>
        <v>0</v>
      </c>
    </row>
    <row r="169" spans="1:7">
      <c r="A169" s="40"/>
      <c r="B169" s="19"/>
      <c r="C169" s="20"/>
      <c r="D169" s="76" t="s">
        <v>40</v>
      </c>
      <c r="E169" s="77"/>
      <c r="F169" s="78"/>
      <c r="G169" s="5">
        <f>SUM(G161,G154,G122,G166)</f>
        <v>0</v>
      </c>
    </row>
    <row r="170" spans="1:7" ht="15.75">
      <c r="A170" s="66"/>
      <c r="B170" s="66"/>
      <c r="C170" s="66"/>
      <c r="D170" s="65" t="s">
        <v>309</v>
      </c>
      <c r="E170" s="65"/>
      <c r="F170" s="65"/>
      <c r="G170" s="51">
        <f>SUM(G169,G120,G50,G38)</f>
        <v>0</v>
      </c>
    </row>
    <row r="171" spans="1:7" ht="15.75">
      <c r="A171" s="67"/>
      <c r="B171" s="67"/>
      <c r="C171" s="67"/>
      <c r="D171" s="65" t="s">
        <v>310</v>
      </c>
      <c r="E171" s="65"/>
      <c r="F171" s="65"/>
      <c r="G171" s="51">
        <f>G170*23%</f>
        <v>0</v>
      </c>
    </row>
    <row r="172" spans="1:7" ht="15.75">
      <c r="A172" s="67"/>
      <c r="B172" s="67"/>
      <c r="C172" s="67"/>
      <c r="D172" s="65" t="s">
        <v>311</v>
      </c>
      <c r="E172" s="65"/>
      <c r="F172" s="65"/>
      <c r="G172" s="51">
        <f>G170+G171</f>
        <v>0</v>
      </c>
    </row>
    <row r="176" spans="1:7">
      <c r="A176" s="53" t="s">
        <v>315</v>
      </c>
      <c r="B176" s="53" t="s">
        <v>316</v>
      </c>
    </row>
    <row r="177" spans="1:6">
      <c r="D177" s="68" t="s">
        <v>313</v>
      </c>
      <c r="E177" s="69"/>
      <c r="F177" s="69"/>
    </row>
    <row r="178" spans="1:6" ht="33" customHeight="1">
      <c r="D178" s="70" t="s">
        <v>314</v>
      </c>
      <c r="E178" s="70"/>
      <c r="F178" s="70"/>
    </row>
    <row r="179" spans="1:6">
      <c r="A179" s="63" t="s">
        <v>338</v>
      </c>
    </row>
  </sheetData>
  <mergeCells count="21">
    <mergeCell ref="A121:C121"/>
    <mergeCell ref="B122:C122"/>
    <mergeCell ref="B154:C154"/>
    <mergeCell ref="B161:C161"/>
    <mergeCell ref="B166:C166"/>
    <mergeCell ref="B1:F1"/>
    <mergeCell ref="D172:F172"/>
    <mergeCell ref="A170:C172"/>
    <mergeCell ref="D177:F177"/>
    <mergeCell ref="D178:F178"/>
    <mergeCell ref="D38:F38"/>
    <mergeCell ref="A17:C17"/>
    <mergeCell ref="A40:C40"/>
    <mergeCell ref="D170:F170"/>
    <mergeCell ref="D171:F171"/>
    <mergeCell ref="D169:F169"/>
    <mergeCell ref="D50:F50"/>
    <mergeCell ref="B52:C52"/>
    <mergeCell ref="B96:C96"/>
    <mergeCell ref="D120:F120"/>
    <mergeCell ref="A51:C51"/>
  </mergeCells>
  <printOptions horizontalCentered="1"/>
  <pageMargins left="0.55118110236220474" right="0.23622047244094491" top="0.6692913385826772" bottom="0.59055118110236227" header="0.31496062992125984" footer="0.31496062992125984"/>
  <pageSetup paperSize="9" scale="80" orientation="portrait" r:id="rId1"/>
  <headerFooter>
    <oddHeader>&amp;LNr sprawy: BZPiFZ.27.10..  2018&amp;C&amp;14Kosztorys ofertowy&amp;RZałącznik nr 8 do SIWZ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esprimo</dc:creator>
  <cp:lastModifiedBy>Grażyna Stańczak</cp:lastModifiedBy>
  <cp:lastPrinted>2018-04-17T07:53:37Z</cp:lastPrinted>
  <dcterms:created xsi:type="dcterms:W3CDTF">2017-02-19T09:40:54Z</dcterms:created>
  <dcterms:modified xsi:type="dcterms:W3CDTF">2018-04-17T08:08:21Z</dcterms:modified>
</cp:coreProperties>
</file>