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Z:\BZPiFZ1\02. PRZETARGI\2019\BZPiFZ.271.14.2019 - uruchomienie strefy rekreacyjno-sportowej przy OSiR i świetlicy wiejskiej Jagódka\"/>
    </mc:Choice>
  </mc:AlternateContent>
  <xr:revisionPtr revIDLastSave="0" documentId="8_{3D66EA39-9129-49CA-8901-F85C645038FB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OSA_ul__Ugory" sheetId="1" r:id="rId1"/>
  </sheets>
  <definedNames>
    <definedName name="_xlnm.Print_Area" localSheetId="0">OSA_ul__Ugory!$A$1:$G$111</definedName>
    <definedName name="_xlnm.Print_Titles" localSheetId="0">OSA_ul__Ugory!$3:$3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2" i="1" l="1"/>
  <c r="G53" i="1" l="1"/>
  <c r="G8" i="1"/>
  <c r="G59" i="1" l="1"/>
  <c r="G60" i="1"/>
  <c r="G61" i="1"/>
  <c r="G62" i="1"/>
  <c r="G63" i="1"/>
  <c r="G58" i="1"/>
  <c r="E67" i="1"/>
  <c r="E68" i="1" s="1"/>
  <c r="G68" i="1" s="1"/>
  <c r="G67" i="1" l="1"/>
  <c r="E66" i="1"/>
  <c r="G66" i="1" s="1"/>
  <c r="E65" i="1"/>
  <c r="G65" i="1" s="1"/>
  <c r="E64" i="1"/>
  <c r="G64" i="1" s="1"/>
  <c r="G90" i="1"/>
  <c r="G89" i="1"/>
  <c r="G88" i="1"/>
  <c r="G86" i="1"/>
  <c r="G85" i="1"/>
  <c r="G84" i="1"/>
  <c r="G91" i="1" l="1"/>
  <c r="G99" i="1"/>
  <c r="G98" i="1"/>
  <c r="G97" i="1"/>
  <c r="G96" i="1"/>
  <c r="G95" i="1"/>
  <c r="G94" i="1"/>
  <c r="G80" i="1"/>
  <c r="G79" i="1"/>
  <c r="G78" i="1"/>
  <c r="G77" i="1"/>
  <c r="G75" i="1"/>
  <c r="G74" i="1"/>
  <c r="G70" i="1"/>
  <c r="E52" i="1"/>
  <c r="G50" i="1"/>
  <c r="G15" i="1"/>
  <c r="E22" i="1"/>
  <c r="E23" i="1" s="1"/>
  <c r="E21" i="1"/>
  <c r="E20" i="1"/>
  <c r="E19" i="1"/>
  <c r="E25" i="1" s="1"/>
  <c r="E9" i="1"/>
  <c r="G81" i="1" l="1"/>
  <c r="G100" i="1"/>
  <c r="E10" i="1"/>
  <c r="G10" i="1" s="1"/>
  <c r="G9" i="1"/>
  <c r="E24" i="1"/>
  <c r="G24" i="1" s="1"/>
  <c r="G23" i="1"/>
  <c r="G25" i="1"/>
  <c r="E55" i="1"/>
  <c r="G52" i="1"/>
  <c r="G51" i="1"/>
  <c r="G44" i="1"/>
  <c r="G43" i="1"/>
  <c r="G42" i="1"/>
  <c r="G41" i="1"/>
  <c r="G40" i="1"/>
  <c r="G39" i="1"/>
  <c r="G35" i="1"/>
  <c r="G34" i="1"/>
  <c r="G33" i="1"/>
  <c r="G32" i="1"/>
  <c r="G30" i="1"/>
  <c r="G29" i="1"/>
  <c r="G22" i="1"/>
  <c r="G21" i="1"/>
  <c r="G20" i="1"/>
  <c r="G19" i="1"/>
  <c r="G17" i="1"/>
  <c r="G7" i="1"/>
  <c r="E13" i="1" l="1"/>
  <c r="E14" i="1" s="1"/>
  <c r="G14" i="1" s="1"/>
  <c r="E11" i="1"/>
  <c r="G11" i="1" s="1"/>
  <c r="G13" i="1"/>
  <c r="G26" i="1" s="1"/>
  <c r="E56" i="1"/>
  <c r="G56" i="1" s="1"/>
  <c r="G55" i="1"/>
  <c r="G45" i="1"/>
  <c r="G36" i="1"/>
  <c r="G71" i="1" l="1"/>
  <c r="G101" i="1" s="1"/>
  <c r="G46" i="1"/>
  <c r="G103" i="1" l="1"/>
  <c r="G104" i="1" s="1"/>
</calcChain>
</file>

<file path=xl/sharedStrings.xml><?xml version="1.0" encoding="utf-8"?>
<sst xmlns="http://schemas.openxmlformats.org/spreadsheetml/2006/main" count="308" uniqueCount="166">
  <si>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</si>
  <si>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</si>
  <si>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</si>
  <si>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</si>
  <si>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</si>
  <si>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</si>
  <si>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</si>
  <si>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</si>
  <si>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</si>
  <si>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</si>
  <si>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</si>
  <si>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</si>
  <si>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</si>
  <si>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</si>
  <si>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</si>
  <si>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KNR 201/126/2</t>
  </si>
  <si>
    <t>4</t>
  </si>
  <si>
    <t>1.2</t>
  </si>
  <si>
    <t>Nawierzchnia z piasku płukanego</t>
  </si>
  <si>
    <t>KNR 202/607/2</t>
  </si>
  <si>
    <t>6</t>
  </si>
  <si>
    <t>KNR 221/218/3</t>
  </si>
  <si>
    <t>KNR 221/322/5</t>
  </si>
  <si>
    <t>szt</t>
  </si>
  <si>
    <t>1.4</t>
  </si>
  <si>
    <t>m</t>
  </si>
  <si>
    <t>KNR 231/407/2</t>
  </si>
  <si>
    <t xml:space="preserve">Razem – zagospodarowanie terenu </t>
  </si>
  <si>
    <t>2. Strefa relaksu</t>
  </si>
  <si>
    <t>2.1</t>
  </si>
  <si>
    <t>Urządzenia gier edukacyjnych</t>
  </si>
  <si>
    <t>KNR 223/310/7</t>
  </si>
  <si>
    <t>Analogia. Dostawa i montaż betonowego stołu do gry w szachy i chińczyka wraz z wykonaniem fundamentów</t>
  </si>
  <si>
    <t>KNR 223/310/5</t>
  </si>
  <si>
    <t>2.2</t>
  </si>
  <si>
    <t>Wyposażenie dodatkowe</t>
  </si>
  <si>
    <t>KNR 223/310/6</t>
  </si>
  <si>
    <t xml:space="preserve">Analogia. Dostawa i montaż ławki z bali, ławka stała z oparciem </t>
  </si>
  <si>
    <t>Analogia. Dostawa i montaż kosza na śmieci z półwałków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</si>
  <si>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</si>
  <si>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</si>
  <si>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</si>
  <si>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</si>
  <si>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</si>
  <si>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</si>
  <si>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</si>
  <si>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</si>
  <si>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</si>
  <si>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</si>
  <si>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</si>
  <si>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</si>
  <si>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</si>
  <si>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</si>
  <si>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</si>
  <si>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Analogia. Dostawa i montaż urządzenia zabawowego - sprężynowiec koniczynka wraz z wykonaniem fundamentów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</si>
  <si>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</si>
  <si>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</si>
  <si>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</si>
  <si>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</si>
  <si>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</si>
  <si>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</si>
  <si>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</si>
  <si>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</si>
  <si>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</si>
  <si>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</si>
  <si>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</si>
  <si>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</si>
  <si>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</si>
  <si>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</si>
  <si>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</si>
  <si>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</si>
  <si>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</si>
  <si>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</si>
  <si>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</si>
  <si>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</si>
  <si>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</si>
  <si>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</si>
  <si>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</si>
  <si>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</si>
  <si>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</si>
  <si>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</si>
  <si>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</si>
  <si>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</si>
  <si>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</si>
  <si>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</si>
  <si>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</si>
  <si>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</si>
  <si>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</si>
  <si>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</si>
  <si>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</si>
  <si>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Dostawa i montaż urządzenia zabawowego - zestaw zabawowy  wraz z wykonaniem fundamentów</t>
  </si>
  <si>
    <t xml:space="preserve">ZADANIE NR 1 - BUDOWA SIŁOWNI PLENEROWEJ I STREFY RELAKSU PRZY OŚRODKU SPORTU I REKREACJI </t>
  </si>
  <si>
    <t>ZADANIE NR 2 - BUDOWA PLACU ZABAW, SIŁOWNI PLENEROWEJ I STREFY RELAKSU PRZY ŚWIETLICY WIEJSKIEJ "JAGÓDKA"</t>
  </si>
  <si>
    <t xml:space="preserve">  Uruchomienie strefy rekreacyjno-sportowej przy Ośrodku Sportu i Rekreacji oraz przy świetlicy wiejskiej „Jagódka”  
w Solcu Kujawskim”</t>
  </si>
  <si>
    <t>Dojście do strefy aktywności</t>
  </si>
  <si>
    <t>Koryta wykonywane na całej szerokości jezdni i chodników, ręcznie, grunt kategorii I-II, na głębokości 20 cm</t>
  </si>
  <si>
    <t>KNR 231-101-5</t>
  </si>
  <si>
    <t>KNR 231/402/2</t>
  </si>
  <si>
    <t>Ławy pod krawężniki, z kruszywa łamanego</t>
  </si>
  <si>
    <t>Obrzeża betonowe 20x6 cm na podsypce piaskowej z wypełnieniem spoin piaskiem</t>
  </si>
  <si>
    <t>Warstwy odsączające w korycie i na poszerzeniach, zagęszczenie ręczne, grubość warstwy po zagęszczeniu 10 cm</t>
  </si>
  <si>
    <t>KNR 231/104/1</t>
  </si>
  <si>
    <t>KNR 231/114/7</t>
  </si>
  <si>
    <t>KNR 231/114/8</t>
  </si>
  <si>
    <t>Analogia. Dostawa i montaż betonowego stołu do gry w pingponga wraz z wykonaniem fundamentów</t>
  </si>
  <si>
    <t>7</t>
  </si>
  <si>
    <t>Wykonanie palisady przy średnicy kołków 7-9 cm i głębokości wbicia 1.00 m w gruncie kat. I-II</t>
  </si>
  <si>
    <t>KNR 2-11 0521/03</t>
  </si>
  <si>
    <t>szt.</t>
  </si>
  <si>
    <t>0105-03</t>
  </si>
  <si>
    <t>KNR-W 2-01 0105-03</t>
  </si>
  <si>
    <t>8</t>
  </si>
  <si>
    <t>Trawniki</t>
  </si>
  <si>
    <t>1.3</t>
  </si>
  <si>
    <t>Mechaniczne karczowanie, krzaki i podszycia rzadkie</t>
  </si>
  <si>
    <t>KNR 201/103/1</t>
  </si>
  <si>
    <t xml:space="preserve">Ścianie drzew piłą mechaniczną, fi 10-15 cm </t>
  </si>
  <si>
    <t>Mechaniczne karczowanie pni, fi 10-15 cm</t>
  </si>
  <si>
    <t>KNR 201/105/1</t>
  </si>
  <si>
    <t>Wywożenie dłużyc, karpiny i gałęzi, trasport na odległość do 2 km, gałęzie</t>
  </si>
  <si>
    <t>KNR 201/111/4</t>
  </si>
  <si>
    <t>mp</t>
  </si>
  <si>
    <t>Oczyszczanie terenu z pozostałości po wykarczowaniu, drobne gałęzie, korzenie i kora bez wrzosu z wyziezieniem</t>
  </si>
  <si>
    <t>Usunięcie warstwy ziemi urodzajnej (humus) przy pomocy spycharek, grubośc warstwy do 15 cm</t>
  </si>
  <si>
    <t>Dostawa ziemi urodzajnej</t>
  </si>
  <si>
    <t>Rozścielenie ziemi urodzajnej, teren płaski, ręcznie z transportem taczkami</t>
  </si>
  <si>
    <t>Wykonanie trawników dywanowych siewem, z nawożenienim, kategoria gruntu I-II - trawa do nawierzchni sportowych BERENBRUG RAPIDE</t>
  </si>
  <si>
    <t>KNR 201/239/1 (2)</t>
  </si>
  <si>
    <t>KNR 221/218/2</t>
  </si>
  <si>
    <t>KNR 221/401/4</t>
  </si>
  <si>
    <t>Pielęgnacja trawników dywanowych, wykonanych siewem na terenie płaskim</t>
  </si>
  <si>
    <t>KNR 2-21 0702 (01)</t>
  </si>
  <si>
    <t>Nasadzenia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</si>
  <si>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</si>
  <si>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</si>
  <si>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</si>
  <si>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</si>
  <si>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</si>
  <si>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</si>
  <si>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</si>
  <si>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</si>
  <si>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</si>
  <si>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Razem ZADANIE NR 2</t>
  </si>
  <si>
    <t>Razem ZADANIE NR 1</t>
  </si>
  <si>
    <t>3. Siłownia plenerowa</t>
  </si>
  <si>
    <t>30</t>
  </si>
  <si>
    <t>31</t>
  </si>
  <si>
    <t>32</t>
  </si>
  <si>
    <t>33</t>
  </si>
  <si>
    <t>34</t>
  </si>
  <si>
    <t>35</t>
  </si>
  <si>
    <t>Sadzenie drzew i krzewów iglastych na terenie płaskim grunt kategorii I-II, z zaprawą dołów, średnica i głębokość dołów 0,7 m, ziemia urodzajna (humus) - gatunek "sosna czarna" wysokość 80 cm</t>
  </si>
  <si>
    <t>KNR 221/301/4 (1)</t>
  </si>
  <si>
    <t>Sadzenie drzew i krzewów liściastych form naturalnych na terenie płaskim, grunt kat.
III,, z zaprawa dołów całkowita, średnica i głębokość dołów 0,3m, ziemia urodzajna (humus) - Irga błyszcząca "Cotoneaster licidus" (rozstaw 0,4 x 0,4 m, materiał pojemnikowy C2)</t>
  </si>
  <si>
    <t>Mechaniczne karczowanie pni (śr. 26-35 cm) wraz z wywozem</t>
  </si>
  <si>
    <t>Analogia. Rozścielenie piasku, z dostawą piasku - piasek płukany frakcji 0-2 mm, teren zalesiony</t>
  </si>
  <si>
    <t>Usunięcie warstwy ziemi urodzajnej (humus), grubość warstwy do 15 cm - pod nawierzchnię z piasku (strefę bezpieczeństwa)
Uwaga: teren zalesiony</t>
  </si>
  <si>
    <t>Usunięcie warstwy ziemi urodzajnej (humus), dodatek za każde dalsze 5 cm grubości - dodatek za pogłębienie do 30 cm 
Uwaga: teren zalesiony</t>
  </si>
  <si>
    <t>m3</t>
  </si>
  <si>
    <t>Podbudowy z kruszyw, tłuczeń, warstwa górna, grubość warstwy po zagęszczeniu 8 cm;
analogia: wykonanie nawierzchni z kruszywa łamanego ze skał magmowych, np.. Melafir 0-31,5 mm</t>
  </si>
  <si>
    <t>Podbudowy z kruszyw, tłuczeń, warstwa górna, dodatek za każdy dalszy 1 cm grubości
analogia: wykonanie nawierzchni z kruszywa łamanego ze skał magmowych, np.. Melafir 0-31,5 mm</t>
  </si>
  <si>
    <t>Roboty ziemne wykonywane ładowarkami kołowymi, łyżka 1,25 m3, grunt kategorii I-II, transport urobku do 1 km samochodami samowyładowczymi 5-10 t; wywóz nadmiaru gruntu</t>
  </si>
  <si>
    <t>Kalkulacja własna</t>
  </si>
  <si>
    <t>Odwóz z trenu budowy i zagospodarowanie nadmiaru ziemi</t>
  </si>
  <si>
    <t>Kalkulacja indywidualna</t>
  </si>
  <si>
    <t>Kalkulacvja indywidualna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</si>
</sst>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&quot; &quot;[$zł-415];[Red]&quot;-&quot;#,##0.00&quot; &quot;[$zł-415]"/>
  </numFmts>
  <fonts count="14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zcionka tekstu podstawowego"/>
      <charset val="238"/>
    </font>
    <font>
      <b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rgb="FFFFCC66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5" fontId="4" fillId="0" borderId="0" applyBorder="0" applyProtection="0"/>
    <xf numFmtId="165" fontId="4" fillId="0" borderId="0" applyBorder="0" applyProtection="0"/>
  </cellStyleXfs>
  <cellXfs count="95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164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164" fontId="8" fillId="0" borderId="1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4" fontId="7" fillId="4" borderId="1" xfId="0" applyNumberFormat="1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12" fillId="0" borderId="0" xfId="0" applyFont="1" applyAlignment="1">
      <alignment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vertical="center"/>
    </xf>
    <xf numFmtId="164" fontId="7" fillId="3" borderId="1" xfId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2" fillId="8" borderId="0" xfId="0" applyFont="1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/>
    </xf>
    <xf numFmtId="4" fontId="8" fillId="8" borderId="1" xfId="0" applyNumberFormat="1" applyFont="1" applyFill="1" applyBorder="1" applyAlignment="1">
      <alignment vertical="center"/>
    </xf>
    <xf numFmtId="164" fontId="8" fillId="8" borderId="1" xfId="1" applyFont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/>
    </xf>
    <xf numFmtId="4" fontId="7" fillId="2" borderId="2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right" vertical="center" wrapText="1"/>
    </xf>
    <xf numFmtId="4" fontId="10" fillId="9" borderId="2" xfId="0" applyNumberFormat="1" applyFont="1" applyFill="1" applyBorder="1" applyAlignment="1">
      <alignment vertical="center"/>
    </xf>
    <xf numFmtId="4" fontId="10" fillId="9" borderId="1" xfId="0" applyNumberFormat="1" applyFont="1" applyFill="1" applyBorder="1" applyAlignment="1">
      <alignment vertical="center"/>
    </xf>
    <xf numFmtId="4" fontId="8" fillId="8" borderId="1" xfId="0" applyNumberFormat="1" applyFont="1" applyFill="1" applyBorder="1" applyAlignment="1">
      <alignment horizontal="center" vertical="center"/>
    </xf>
    <xf numFmtId="164" fontId="8" fillId="8" borderId="1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4" fontId="7" fillId="0" borderId="0" xfId="1" applyFont="1" applyAlignment="1">
      <alignment vertical="center"/>
    </xf>
    <xf numFmtId="164" fontId="7" fillId="0" borderId="1" xfId="1" applyFont="1" applyBorder="1" applyAlignment="1">
      <alignment horizontal="center" vertical="center"/>
    </xf>
    <xf numFmtId="164" fontId="7" fillId="4" borderId="1" xfId="1" applyFont="1" applyFill="1" applyBorder="1" applyAlignment="1">
      <alignment horizontal="left" vertical="center"/>
    </xf>
    <xf numFmtId="164" fontId="7" fillId="2" borderId="1" xfId="1" applyFont="1" applyFill="1" applyBorder="1" applyAlignment="1">
      <alignment horizontal="left" vertical="center"/>
    </xf>
    <xf numFmtId="164" fontId="8" fillId="2" borderId="1" xfId="1" applyFont="1" applyFill="1" applyBorder="1" applyAlignment="1">
      <alignment horizontal="center" vertical="center"/>
    </xf>
    <xf numFmtId="164" fontId="8" fillId="0" borderId="1" xfId="1" applyFont="1" applyBorder="1" applyAlignment="1">
      <alignment horizontal="center" vertical="center"/>
    </xf>
    <xf numFmtId="164" fontId="7" fillId="3" borderId="1" xfId="1" applyFont="1" applyFill="1" applyBorder="1" applyAlignment="1">
      <alignment horizontal="right" vertical="center"/>
    </xf>
    <xf numFmtId="164" fontId="8" fillId="2" borderId="2" xfId="1" applyFont="1" applyFill="1" applyBorder="1" applyAlignment="1">
      <alignment horizontal="center" vertical="center"/>
    </xf>
    <xf numFmtId="164" fontId="8" fillId="0" borderId="2" xfId="1" applyFont="1" applyFill="1" applyBorder="1" applyAlignment="1">
      <alignment vertical="center"/>
    </xf>
    <xf numFmtId="164" fontId="8" fillId="0" borderId="1" xfId="1" applyFont="1" applyBorder="1" applyAlignment="1">
      <alignment vertical="center"/>
    </xf>
    <xf numFmtId="164" fontId="0" fillId="0" borderId="0" xfId="1" applyFont="1" applyAlignment="1">
      <alignment vertical="center"/>
    </xf>
    <xf numFmtId="0" fontId="0" fillId="0" borderId="0" xfId="0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</cellXfs>
  <cellStyles count="12">
    <cellStyle name="Dziesiętny" xfId="1" builtinId="3"/>
    <cellStyle name="Heading" xfId="3" xr:uid="{00000000-0005-0000-0000-000001000000}"/>
    <cellStyle name="Heading (user)" xfId="4" xr:uid="{00000000-0005-0000-0000-000002000000}"/>
    <cellStyle name="Heading1" xfId="5" xr:uid="{00000000-0005-0000-0000-000003000000}"/>
    <cellStyle name="Heading1 (user)" xfId="6" xr:uid="{00000000-0005-0000-0000-000004000000}"/>
    <cellStyle name="Normalny" xfId="0" builtinId="0" customBuiltin="1"/>
    <cellStyle name="Percent" xfId="7" xr:uid="{00000000-0005-0000-0000-000006000000}"/>
    <cellStyle name="Procentowy" xfId="2" builtinId="5" customBuiltin="1"/>
    <cellStyle name="Result" xfId="8" xr:uid="{00000000-0005-0000-0000-000008000000}"/>
    <cellStyle name="Result (user)" xfId="9" xr:uid="{00000000-0005-0000-0000-000009000000}"/>
    <cellStyle name="Result2" xfId="10" xr:uid="{00000000-0005-0000-0000-00000A000000}"/>
    <cellStyle name="Result2 (user)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8567"/>
  <sheetViews>
    <sheetView tabSelected="1" view="pageBreakPreview" topLeftCell="A89" zoomScaleNormal="100" zoomScaleSheetLayoutView="100" workbookViewId="0">
      <selection activeCell="G102" sqref="G102"/>
    </sheetView>
  </sheetViews>
  <sheetFormatPr defaultColWidth="9" defaultRowHeight="14.25" customHeight="1"/>
  <cols>
    <col min="1" max="1" width="4.8984375" style="3" customWidth="1"/>
    <col min="2" max="2" width="12.8984375" style="3" customWidth="1"/>
    <col min="3" max="3" width="44.5" style="1" customWidth="1"/>
    <col min="4" max="4" width="8.09765625" style="1" customWidth="1"/>
    <col min="5" max="5" width="8.3984375" style="79" customWidth="1"/>
    <col min="6" max="6" width="13.59765625" style="5" customWidth="1"/>
    <col min="7" max="7" width="15.19921875" style="4" customWidth="1"/>
    <col min="8" max="8" width="9.19921875" style="1" customWidth="1"/>
    <col min="9" max="9" width="12.09765625" style="1" customWidth="1"/>
    <col min="10" max="1024" width="9.19921875" style="1" customWidth="1"/>
    <col min="1025" max="1025" width="9" style="1" customWidth="1"/>
    <col min="1026" max="16384" width="9" style="1"/>
  </cols>
  <sheetData>
    <row r="1" spans="1:7" ht="29.4" customHeight="1">
      <c r="A1" s="93" t="s">
        <v>93</v>
      </c>
      <c r="B1" s="93"/>
      <c r="C1" s="93"/>
      <c r="D1" s="93"/>
      <c r="E1" s="93"/>
      <c r="F1" s="93"/>
      <c r="G1" s="93"/>
    </row>
    <row r="2" spans="1:7" ht="14.4">
      <c r="A2" s="94"/>
      <c r="B2" s="94"/>
      <c r="C2" s="94"/>
      <c r="D2" s="6"/>
      <c r="E2" s="69"/>
      <c r="F2" s="6" t="s">
        <v>0</v>
      </c>
      <c r="G2" s="7"/>
    </row>
    <row r="3" spans="1:7" ht="28.8">
      <c r="A3" s="18" t="s">
        <v>1</v>
      </c>
      <c r="B3" s="19" t="s">
        <v>2</v>
      </c>
      <c r="C3" s="20" t="s">
        <v>3</v>
      </c>
      <c r="D3" s="20" t="s">
        <v>4</v>
      </c>
      <c r="E3" s="70" t="s">
        <v>5</v>
      </c>
      <c r="F3" s="21" t="s">
        <v>6</v>
      </c>
      <c r="G3" s="22" t="s">
        <v>7</v>
      </c>
    </row>
    <row r="4" spans="1:7" s="38" customFormat="1" ht="22.2" customHeight="1">
      <c r="A4" s="90" t="s">
        <v>91</v>
      </c>
      <c r="B4" s="91"/>
      <c r="C4" s="91"/>
      <c r="D4" s="91"/>
      <c r="E4" s="91"/>
      <c r="F4" s="91"/>
      <c r="G4" s="92"/>
    </row>
    <row r="5" spans="1:7" ht="14.4">
      <c r="A5" s="84" t="s">
        <v>8</v>
      </c>
      <c r="B5" s="84"/>
      <c r="C5" s="84"/>
      <c r="D5" s="84"/>
      <c r="E5" s="71"/>
      <c r="F5" s="40"/>
      <c r="G5" s="41"/>
    </row>
    <row r="6" spans="1:7" s="2" customFormat="1" ht="14.4">
      <c r="A6" s="23" t="s">
        <v>9</v>
      </c>
      <c r="B6" s="24"/>
      <c r="C6" s="24" t="s">
        <v>10</v>
      </c>
      <c r="D6" s="24"/>
      <c r="E6" s="72"/>
      <c r="F6" s="25"/>
      <c r="G6" s="26"/>
    </row>
    <row r="7" spans="1:7" s="2" customFormat="1" ht="28.8">
      <c r="A7" s="27">
        <v>1</v>
      </c>
      <c r="B7" s="27" t="s">
        <v>11</v>
      </c>
      <c r="C7" s="31" t="s">
        <v>85</v>
      </c>
      <c r="D7" s="27" t="s">
        <v>12</v>
      </c>
      <c r="E7" s="29">
        <v>0.02</v>
      </c>
      <c r="F7" s="28"/>
      <c r="G7" s="29">
        <f>E7*F7</f>
        <v>0</v>
      </c>
    </row>
    <row r="8" spans="1:7" s="2" customFormat="1" ht="28.8">
      <c r="A8" s="27">
        <v>2</v>
      </c>
      <c r="B8" s="58" t="s">
        <v>110</v>
      </c>
      <c r="C8" s="53" t="s">
        <v>154</v>
      </c>
      <c r="D8" s="54" t="s">
        <v>108</v>
      </c>
      <c r="E8" s="67">
        <v>1</v>
      </c>
      <c r="F8" s="28"/>
      <c r="G8" s="29">
        <f t="shared" ref="G8:G11" si="0">E8*F8</f>
        <v>0</v>
      </c>
    </row>
    <row r="9" spans="1:7" ht="57.6">
      <c r="A9" s="27">
        <v>3</v>
      </c>
      <c r="B9" s="30" t="s">
        <v>14</v>
      </c>
      <c r="C9" s="31" t="s">
        <v>156</v>
      </c>
      <c r="D9" s="8" t="s">
        <v>83</v>
      </c>
      <c r="E9" s="35">
        <f>20*10</f>
        <v>200</v>
      </c>
      <c r="F9" s="32"/>
      <c r="G9" s="29">
        <f t="shared" si="0"/>
        <v>0</v>
      </c>
    </row>
    <row r="10" spans="1:7" ht="57.6">
      <c r="A10" s="27">
        <v>4</v>
      </c>
      <c r="B10" s="30" t="s">
        <v>15</v>
      </c>
      <c r="C10" s="31" t="s">
        <v>157</v>
      </c>
      <c r="D10" s="8" t="s">
        <v>83</v>
      </c>
      <c r="E10" s="35">
        <f>E9</f>
        <v>200</v>
      </c>
      <c r="F10" s="33"/>
      <c r="G10" s="29">
        <f t="shared" si="0"/>
        <v>0</v>
      </c>
    </row>
    <row r="11" spans="1:7" ht="28.8">
      <c r="A11" s="27">
        <v>5</v>
      </c>
      <c r="B11" s="42" t="s">
        <v>164</v>
      </c>
      <c r="C11" s="31" t="s">
        <v>163</v>
      </c>
      <c r="D11" s="8" t="s">
        <v>84</v>
      </c>
      <c r="E11" s="35">
        <f>E10*0.3</f>
        <v>60</v>
      </c>
      <c r="F11" s="33"/>
      <c r="G11" s="29">
        <f t="shared" si="0"/>
        <v>0</v>
      </c>
    </row>
    <row r="12" spans="1:7" s="2" customFormat="1" ht="14.4">
      <c r="A12" s="23" t="s">
        <v>17</v>
      </c>
      <c r="B12" s="24" t="s">
        <v>109</v>
      </c>
      <c r="C12" s="24" t="s">
        <v>18</v>
      </c>
      <c r="D12" s="24"/>
      <c r="E12" s="72"/>
      <c r="F12" s="25"/>
      <c r="G12" s="26"/>
    </row>
    <row r="13" spans="1:7" ht="57.6">
      <c r="A13" s="30" t="s">
        <v>105</v>
      </c>
      <c r="B13" s="30" t="s">
        <v>19</v>
      </c>
      <c r="C13" s="34" t="s">
        <v>88</v>
      </c>
      <c r="D13" s="8" t="s">
        <v>83</v>
      </c>
      <c r="E13" s="35">
        <f>E10</f>
        <v>200</v>
      </c>
      <c r="F13" s="33"/>
      <c r="G13" s="35">
        <f>E13*F13</f>
        <v>0</v>
      </c>
    </row>
    <row r="14" spans="1:7" ht="28.8">
      <c r="A14" s="30" t="s">
        <v>111</v>
      </c>
      <c r="B14" s="30" t="s">
        <v>21</v>
      </c>
      <c r="C14" s="34" t="s">
        <v>155</v>
      </c>
      <c r="D14" s="8" t="s">
        <v>84</v>
      </c>
      <c r="E14" s="35">
        <f>E13*0.3</f>
        <v>60</v>
      </c>
      <c r="F14" s="33"/>
      <c r="G14" s="35">
        <f>E14*F14</f>
        <v>0</v>
      </c>
    </row>
    <row r="15" spans="1:7" s="43" customFormat="1" ht="28.8">
      <c r="A15" s="52" t="s">
        <v>133</v>
      </c>
      <c r="B15" s="58" t="s">
        <v>107</v>
      </c>
      <c r="C15" s="53" t="s">
        <v>106</v>
      </c>
      <c r="D15" s="54" t="s">
        <v>25</v>
      </c>
      <c r="E15" s="67">
        <v>60</v>
      </c>
      <c r="F15" s="55"/>
      <c r="G15" s="67">
        <f>E15*F15</f>
        <v>0</v>
      </c>
    </row>
    <row r="16" spans="1:7" s="2" customFormat="1" ht="14.4">
      <c r="A16" s="59" t="s">
        <v>113</v>
      </c>
      <c r="B16" s="24"/>
      <c r="C16" s="24" t="s">
        <v>132</v>
      </c>
      <c r="D16" s="24"/>
      <c r="E16" s="72"/>
      <c r="F16" s="25"/>
      <c r="G16" s="26"/>
    </row>
    <row r="17" spans="1:7" s="43" customFormat="1" ht="57.6">
      <c r="A17" s="54">
        <v>10</v>
      </c>
      <c r="B17" s="52" t="s">
        <v>22</v>
      </c>
      <c r="C17" s="53" t="s">
        <v>151</v>
      </c>
      <c r="D17" s="54" t="s">
        <v>23</v>
      </c>
      <c r="E17" s="56">
        <v>3</v>
      </c>
      <c r="F17" s="66"/>
      <c r="G17" s="56">
        <f t="shared" ref="G17" si="1">E17*F17</f>
        <v>0</v>
      </c>
    </row>
    <row r="18" spans="1:7" s="2" customFormat="1" ht="14.4">
      <c r="A18" s="23" t="s">
        <v>24</v>
      </c>
      <c r="B18" s="24"/>
      <c r="C18" s="24" t="s">
        <v>94</v>
      </c>
      <c r="D18" s="24"/>
      <c r="E18" s="72"/>
      <c r="F18" s="25"/>
      <c r="G18" s="26"/>
    </row>
    <row r="19" spans="1:7" s="2" customFormat="1" ht="43.2">
      <c r="A19" s="27">
        <v>11</v>
      </c>
      <c r="B19" s="30" t="s">
        <v>96</v>
      </c>
      <c r="C19" s="31" t="s">
        <v>95</v>
      </c>
      <c r="D19" s="8" t="s">
        <v>83</v>
      </c>
      <c r="E19" s="29">
        <f>(35.37+10*1.5)*1.1</f>
        <v>55.407000000000004</v>
      </c>
      <c r="F19" s="28"/>
      <c r="G19" s="29">
        <f t="shared" ref="G19:G25" si="2">E19*F19</f>
        <v>0</v>
      </c>
    </row>
    <row r="20" spans="1:7" s="2" customFormat="1" ht="16.2">
      <c r="A20" s="27">
        <v>12</v>
      </c>
      <c r="B20" s="30" t="s">
        <v>97</v>
      </c>
      <c r="C20" s="31" t="s">
        <v>98</v>
      </c>
      <c r="D20" s="27" t="s">
        <v>84</v>
      </c>
      <c r="E20" s="29">
        <f>(47.18+10*2)*0.2*0.2</f>
        <v>2.6872000000000007</v>
      </c>
      <c r="F20" s="28"/>
      <c r="G20" s="29">
        <f t="shared" si="2"/>
        <v>0</v>
      </c>
    </row>
    <row r="21" spans="1:7" s="2" customFormat="1" ht="28.8">
      <c r="A21" s="27">
        <v>13</v>
      </c>
      <c r="B21" s="30" t="s">
        <v>26</v>
      </c>
      <c r="C21" s="31" t="s">
        <v>99</v>
      </c>
      <c r="D21" s="27" t="s">
        <v>25</v>
      </c>
      <c r="E21" s="29">
        <f>47.18+10*2</f>
        <v>67.180000000000007</v>
      </c>
      <c r="F21" s="28"/>
      <c r="G21" s="29">
        <f t="shared" si="2"/>
        <v>0</v>
      </c>
    </row>
    <row r="22" spans="1:7" s="2" customFormat="1" ht="43.2">
      <c r="A22" s="27">
        <v>14</v>
      </c>
      <c r="B22" s="30" t="s">
        <v>101</v>
      </c>
      <c r="C22" s="31" t="s">
        <v>100</v>
      </c>
      <c r="D22" s="8" t="s">
        <v>83</v>
      </c>
      <c r="E22" s="29">
        <f>35.37+10*1.5</f>
        <v>50.37</v>
      </c>
      <c r="F22" s="28"/>
      <c r="G22" s="29">
        <f t="shared" si="2"/>
        <v>0</v>
      </c>
    </row>
    <row r="23" spans="1:7" s="2" customFormat="1" ht="57.6">
      <c r="A23" s="27">
        <v>15</v>
      </c>
      <c r="B23" s="30" t="s">
        <v>102</v>
      </c>
      <c r="C23" s="31" t="s">
        <v>159</v>
      </c>
      <c r="D23" s="8" t="s">
        <v>83</v>
      </c>
      <c r="E23" s="29">
        <f>E22</f>
        <v>50.37</v>
      </c>
      <c r="F23" s="28"/>
      <c r="G23" s="29">
        <f t="shared" si="2"/>
        <v>0</v>
      </c>
    </row>
    <row r="24" spans="1:7" s="2" customFormat="1" ht="57.6">
      <c r="A24" s="27">
        <v>16</v>
      </c>
      <c r="B24" s="30" t="s">
        <v>103</v>
      </c>
      <c r="C24" s="31" t="s">
        <v>160</v>
      </c>
      <c r="D24" s="8" t="s">
        <v>83</v>
      </c>
      <c r="E24" s="29">
        <f>E23</f>
        <v>50.37</v>
      </c>
      <c r="F24" s="28"/>
      <c r="G24" s="29">
        <f t="shared" si="2"/>
        <v>0</v>
      </c>
    </row>
    <row r="25" spans="1:7" s="2" customFormat="1" ht="28.8">
      <c r="A25" s="27">
        <v>17</v>
      </c>
      <c r="B25" s="42" t="s">
        <v>164</v>
      </c>
      <c r="C25" s="31" t="s">
        <v>163</v>
      </c>
      <c r="D25" s="27" t="s">
        <v>84</v>
      </c>
      <c r="E25" s="29">
        <f>E19*0.2</f>
        <v>11.081400000000002</v>
      </c>
      <c r="F25" s="28"/>
      <c r="G25" s="29">
        <f t="shared" si="2"/>
        <v>0</v>
      </c>
    </row>
    <row r="26" spans="1:7" ht="14.4">
      <c r="A26" s="83"/>
      <c r="B26" s="83"/>
      <c r="C26" s="36" t="s">
        <v>27</v>
      </c>
      <c r="D26" s="9"/>
      <c r="E26" s="73"/>
      <c r="F26" s="26"/>
      <c r="G26" s="26">
        <f>SUM(G19:G25,G17,G13:G15,G7:G11)</f>
        <v>0</v>
      </c>
    </row>
    <row r="27" spans="1:7" ht="14.4">
      <c r="A27" s="84" t="s">
        <v>28</v>
      </c>
      <c r="B27" s="84"/>
      <c r="C27" s="84"/>
      <c r="D27" s="84"/>
      <c r="E27" s="71"/>
      <c r="F27" s="40"/>
      <c r="G27" s="41"/>
    </row>
    <row r="28" spans="1:7" s="2" customFormat="1" ht="14.4">
      <c r="A28" s="23" t="s">
        <v>29</v>
      </c>
      <c r="B28" s="24"/>
      <c r="C28" s="24" t="s">
        <v>30</v>
      </c>
      <c r="D28" s="24"/>
      <c r="E28" s="72"/>
      <c r="F28" s="25"/>
      <c r="G28" s="26"/>
    </row>
    <row r="29" spans="1:7" ht="28.8">
      <c r="A29" s="30" t="s">
        <v>46</v>
      </c>
      <c r="B29" s="30" t="s">
        <v>31</v>
      </c>
      <c r="C29" s="31" t="s">
        <v>32</v>
      </c>
      <c r="D29" s="8" t="s">
        <v>23</v>
      </c>
      <c r="E29" s="74">
        <v>1</v>
      </c>
      <c r="F29" s="32"/>
      <c r="G29" s="29">
        <f t="shared" ref="G29:G30" si="3">E29*F29</f>
        <v>0</v>
      </c>
    </row>
    <row r="30" spans="1:7" ht="28.8">
      <c r="A30" s="30" t="s">
        <v>47</v>
      </c>
      <c r="B30" s="30" t="s">
        <v>31</v>
      </c>
      <c r="C30" s="31" t="s">
        <v>104</v>
      </c>
      <c r="D30" s="8" t="s">
        <v>23</v>
      </c>
      <c r="E30" s="74">
        <v>1</v>
      </c>
      <c r="F30" s="32"/>
      <c r="G30" s="29">
        <f t="shared" si="3"/>
        <v>0</v>
      </c>
    </row>
    <row r="31" spans="1:7" s="2" customFormat="1" ht="14.4">
      <c r="A31" s="23" t="s">
        <v>34</v>
      </c>
      <c r="B31" s="24"/>
      <c r="C31" s="24" t="s">
        <v>35</v>
      </c>
      <c r="D31" s="24"/>
      <c r="E31" s="72"/>
      <c r="F31" s="25"/>
      <c r="G31" s="26"/>
    </row>
    <row r="32" spans="1:7" ht="28.8">
      <c r="A32" s="30" t="s">
        <v>49</v>
      </c>
      <c r="B32" s="30" t="s">
        <v>36</v>
      </c>
      <c r="C32" s="31" t="s">
        <v>37</v>
      </c>
      <c r="D32" s="8" t="s">
        <v>23</v>
      </c>
      <c r="E32" s="74">
        <v>4</v>
      </c>
      <c r="F32" s="32"/>
      <c r="G32" s="29">
        <f t="shared" ref="G32:G35" si="4">E32*F32</f>
        <v>0</v>
      </c>
    </row>
    <row r="33" spans="1:7" ht="14.4">
      <c r="A33" s="30" t="s">
        <v>53</v>
      </c>
      <c r="B33" s="30" t="s">
        <v>33</v>
      </c>
      <c r="C33" s="31" t="s">
        <v>38</v>
      </c>
      <c r="D33" s="8" t="s">
        <v>23</v>
      </c>
      <c r="E33" s="74">
        <v>1</v>
      </c>
      <c r="F33" s="32"/>
      <c r="G33" s="29">
        <f t="shared" si="4"/>
        <v>0</v>
      </c>
    </row>
    <row r="34" spans="1:7" ht="14.4">
      <c r="A34" s="30" t="s">
        <v>55</v>
      </c>
      <c r="B34" s="30" t="s">
        <v>33</v>
      </c>
      <c r="C34" s="31" t="s">
        <v>39</v>
      </c>
      <c r="D34" s="8" t="s">
        <v>23</v>
      </c>
      <c r="E34" s="74">
        <v>1</v>
      </c>
      <c r="F34" s="32"/>
      <c r="G34" s="29">
        <f t="shared" si="4"/>
        <v>0</v>
      </c>
    </row>
    <row r="35" spans="1:7" ht="28.8">
      <c r="A35" s="30" t="s">
        <v>57</v>
      </c>
      <c r="B35" s="30" t="s">
        <v>36</v>
      </c>
      <c r="C35" s="31" t="s">
        <v>41</v>
      </c>
      <c r="D35" s="8" t="s">
        <v>23</v>
      </c>
      <c r="E35" s="74">
        <v>1</v>
      </c>
      <c r="F35" s="32"/>
      <c r="G35" s="29">
        <f t="shared" si="4"/>
        <v>0</v>
      </c>
    </row>
    <row r="36" spans="1:7" ht="14.4">
      <c r="A36" s="83"/>
      <c r="B36" s="83"/>
      <c r="C36" s="36" t="s">
        <v>42</v>
      </c>
      <c r="D36" s="9"/>
      <c r="E36" s="73"/>
      <c r="F36" s="26"/>
      <c r="G36" s="26">
        <f>SUM(G32:G35,G29:G30)</f>
        <v>0</v>
      </c>
    </row>
    <row r="37" spans="1:7" ht="14.4">
      <c r="A37" s="84" t="s">
        <v>144</v>
      </c>
      <c r="B37" s="84"/>
      <c r="C37" s="84"/>
      <c r="D37" s="84"/>
      <c r="E37" s="71"/>
      <c r="F37" s="40"/>
      <c r="G37" s="41"/>
    </row>
    <row r="38" spans="1:7" s="2" customFormat="1" ht="14.4">
      <c r="A38" s="59" t="s">
        <v>44</v>
      </c>
      <c r="B38" s="24"/>
      <c r="C38" s="24" t="s">
        <v>62</v>
      </c>
      <c r="D38" s="24"/>
      <c r="E38" s="72"/>
      <c r="F38" s="25"/>
      <c r="G38" s="26"/>
    </row>
    <row r="39" spans="1:7" ht="28.8">
      <c r="A39" s="30" t="s">
        <v>63</v>
      </c>
      <c r="B39" s="30" t="s">
        <v>33</v>
      </c>
      <c r="C39" s="31" t="s">
        <v>64</v>
      </c>
      <c r="D39" s="8" t="s">
        <v>23</v>
      </c>
      <c r="E39" s="29">
        <v>1</v>
      </c>
      <c r="F39" s="32"/>
      <c r="G39" s="29">
        <f t="shared" ref="G39:G44" si="5">E39*F39</f>
        <v>0</v>
      </c>
    </row>
    <row r="40" spans="1:7" ht="28.8">
      <c r="A40" s="30" t="s">
        <v>65</v>
      </c>
      <c r="B40" s="30" t="s">
        <v>33</v>
      </c>
      <c r="C40" s="31" t="s">
        <v>66</v>
      </c>
      <c r="D40" s="8" t="s">
        <v>23</v>
      </c>
      <c r="E40" s="29">
        <v>1</v>
      </c>
      <c r="F40" s="32"/>
      <c r="G40" s="29">
        <f t="shared" si="5"/>
        <v>0</v>
      </c>
    </row>
    <row r="41" spans="1:7" ht="28.8">
      <c r="A41" s="30" t="s">
        <v>67</v>
      </c>
      <c r="B41" s="30" t="s">
        <v>33</v>
      </c>
      <c r="C41" s="31" t="s">
        <v>68</v>
      </c>
      <c r="D41" s="8" t="s">
        <v>23</v>
      </c>
      <c r="E41" s="29">
        <v>1</v>
      </c>
      <c r="F41" s="32"/>
      <c r="G41" s="29">
        <f t="shared" si="5"/>
        <v>0</v>
      </c>
    </row>
    <row r="42" spans="1:7" ht="28.8">
      <c r="A42" s="30" t="s">
        <v>69</v>
      </c>
      <c r="B42" s="30" t="s">
        <v>33</v>
      </c>
      <c r="C42" s="31" t="s">
        <v>70</v>
      </c>
      <c r="D42" s="8" t="s">
        <v>23</v>
      </c>
      <c r="E42" s="29">
        <v>1</v>
      </c>
      <c r="F42" s="32"/>
      <c r="G42" s="29">
        <f t="shared" si="5"/>
        <v>0</v>
      </c>
    </row>
    <row r="43" spans="1:7" ht="28.8">
      <c r="A43" s="30" t="s">
        <v>71</v>
      </c>
      <c r="B43" s="30" t="s">
        <v>33</v>
      </c>
      <c r="C43" s="31" t="s">
        <v>72</v>
      </c>
      <c r="D43" s="8" t="s">
        <v>23</v>
      </c>
      <c r="E43" s="29">
        <v>1</v>
      </c>
      <c r="F43" s="32"/>
      <c r="G43" s="29">
        <f t="shared" si="5"/>
        <v>0</v>
      </c>
    </row>
    <row r="44" spans="1:7" ht="28.8">
      <c r="A44" s="30" t="s">
        <v>145</v>
      </c>
      <c r="B44" s="30" t="s">
        <v>33</v>
      </c>
      <c r="C44" s="31" t="s">
        <v>73</v>
      </c>
      <c r="D44" s="8" t="s">
        <v>23</v>
      </c>
      <c r="E44" s="29">
        <v>1</v>
      </c>
      <c r="F44" s="32"/>
      <c r="G44" s="29">
        <f t="shared" si="5"/>
        <v>0</v>
      </c>
    </row>
    <row r="45" spans="1:7" ht="14.4">
      <c r="A45" s="10"/>
      <c r="B45" s="10"/>
      <c r="C45" s="36" t="s">
        <v>74</v>
      </c>
      <c r="D45" s="9"/>
      <c r="E45" s="73"/>
      <c r="F45" s="26"/>
      <c r="G45" s="26">
        <f>SUM(G39:G44)</f>
        <v>0</v>
      </c>
    </row>
    <row r="46" spans="1:7" s="39" customFormat="1" ht="14.4">
      <c r="A46" s="10"/>
      <c r="B46" s="10"/>
      <c r="C46" s="63" t="s">
        <v>143</v>
      </c>
      <c r="D46" s="9"/>
      <c r="E46" s="73"/>
      <c r="F46" s="26"/>
      <c r="G46" s="26">
        <f>G45+G36+G26</f>
        <v>0</v>
      </c>
    </row>
    <row r="47" spans="1:7" s="38" customFormat="1" ht="20.399999999999999" customHeight="1">
      <c r="A47" s="90" t="s">
        <v>92</v>
      </c>
      <c r="B47" s="91"/>
      <c r="C47" s="91"/>
      <c r="D47" s="91"/>
      <c r="E47" s="91"/>
      <c r="F47" s="91"/>
      <c r="G47" s="92"/>
    </row>
    <row r="48" spans="1:7" s="38" customFormat="1" ht="14.4">
      <c r="A48" s="84" t="s">
        <v>8</v>
      </c>
      <c r="B48" s="84"/>
      <c r="C48" s="84"/>
      <c r="D48" s="84"/>
      <c r="E48" s="71"/>
      <c r="F48" s="40"/>
      <c r="G48" s="41"/>
    </row>
    <row r="49" spans="1:15" s="2" customFormat="1" ht="14.4">
      <c r="A49" s="23" t="s">
        <v>9</v>
      </c>
      <c r="B49" s="24"/>
      <c r="C49" s="24" t="s">
        <v>10</v>
      </c>
      <c r="D49" s="24"/>
      <c r="E49" s="72"/>
      <c r="F49" s="25"/>
      <c r="G49" s="26"/>
    </row>
    <row r="50" spans="1:15" s="2" customFormat="1" ht="28.8">
      <c r="A50" s="27">
        <v>1</v>
      </c>
      <c r="B50" s="27" t="s">
        <v>11</v>
      </c>
      <c r="C50" s="31" t="s">
        <v>85</v>
      </c>
      <c r="D50" s="27" t="s">
        <v>12</v>
      </c>
      <c r="E50" s="29">
        <v>0.05</v>
      </c>
      <c r="F50" s="28"/>
      <c r="G50" s="29">
        <f>E50*F50</f>
        <v>0</v>
      </c>
    </row>
    <row r="51" spans="1:15" s="38" customFormat="1" ht="43.2">
      <c r="A51" s="30" t="s">
        <v>13</v>
      </c>
      <c r="B51" s="30" t="s">
        <v>14</v>
      </c>
      <c r="C51" s="31" t="s">
        <v>86</v>
      </c>
      <c r="D51" s="8" t="s">
        <v>83</v>
      </c>
      <c r="E51" s="35">
        <v>220</v>
      </c>
      <c r="F51" s="32"/>
      <c r="G51" s="29">
        <f t="shared" ref="G51:G53" si="6">E51*F51</f>
        <v>0</v>
      </c>
    </row>
    <row r="52" spans="1:15" s="38" customFormat="1" ht="54" customHeight="1">
      <c r="A52" s="27">
        <v>3</v>
      </c>
      <c r="B52" s="30" t="s">
        <v>15</v>
      </c>
      <c r="C52" s="31" t="s">
        <v>87</v>
      </c>
      <c r="D52" s="8" t="s">
        <v>83</v>
      </c>
      <c r="E52" s="35">
        <f>E51</f>
        <v>220</v>
      </c>
      <c r="F52" s="33"/>
      <c r="G52" s="29">
        <f t="shared" si="6"/>
        <v>0</v>
      </c>
      <c r="K52" s="80"/>
      <c r="L52" s="80"/>
      <c r="M52" s="80"/>
      <c r="N52" s="80"/>
      <c r="O52" s="80"/>
    </row>
    <row r="53" spans="1:15" s="68" customFormat="1" ht="28.8">
      <c r="A53" s="30" t="s">
        <v>16</v>
      </c>
      <c r="B53" s="42" t="s">
        <v>165</v>
      </c>
      <c r="C53" s="31" t="s">
        <v>163</v>
      </c>
      <c r="D53" s="8" t="s">
        <v>158</v>
      </c>
      <c r="E53" s="35">
        <v>66</v>
      </c>
      <c r="F53" s="33"/>
      <c r="G53" s="29">
        <f t="shared" si="6"/>
        <v>0</v>
      </c>
      <c r="K53" s="80"/>
      <c r="L53" s="81"/>
      <c r="M53" s="82"/>
      <c r="N53" s="80"/>
      <c r="O53" s="80"/>
    </row>
    <row r="54" spans="1:15" s="2" customFormat="1" ht="14.4">
      <c r="A54" s="45" t="s">
        <v>17</v>
      </c>
      <c r="B54" s="24"/>
      <c r="C54" s="50" t="s">
        <v>18</v>
      </c>
      <c r="D54" s="24"/>
      <c r="E54" s="72"/>
      <c r="F54" s="25"/>
      <c r="G54" s="26"/>
    </row>
    <row r="55" spans="1:15" s="38" customFormat="1" ht="57.6">
      <c r="A55" s="30" t="s">
        <v>141</v>
      </c>
      <c r="B55" s="30" t="s">
        <v>19</v>
      </c>
      <c r="C55" s="34" t="s">
        <v>88</v>
      </c>
      <c r="D55" s="8" t="s">
        <v>83</v>
      </c>
      <c r="E55" s="35">
        <f>E52</f>
        <v>220</v>
      </c>
      <c r="F55" s="33"/>
      <c r="G55" s="35">
        <f>E55*F55</f>
        <v>0</v>
      </c>
    </row>
    <row r="56" spans="1:15" s="38" customFormat="1" ht="28.8">
      <c r="A56" s="30" t="s">
        <v>40</v>
      </c>
      <c r="B56" s="30" t="s">
        <v>21</v>
      </c>
      <c r="C56" s="34" t="s">
        <v>89</v>
      </c>
      <c r="D56" s="8" t="s">
        <v>84</v>
      </c>
      <c r="E56" s="35">
        <f>E55*0.3</f>
        <v>66</v>
      </c>
      <c r="F56" s="33"/>
      <c r="G56" s="35">
        <f>E56*F56</f>
        <v>0</v>
      </c>
    </row>
    <row r="57" spans="1:15" s="44" customFormat="1" ht="14.4">
      <c r="A57" s="45" t="s">
        <v>113</v>
      </c>
      <c r="B57" s="45"/>
      <c r="C57" s="46" t="s">
        <v>112</v>
      </c>
      <c r="D57" s="47"/>
      <c r="E57" s="75"/>
      <c r="F57" s="48"/>
      <c r="G57" s="49"/>
    </row>
    <row r="58" spans="1:15" s="44" customFormat="1" ht="14.4">
      <c r="A58" s="52" t="s">
        <v>20</v>
      </c>
      <c r="B58" s="52" t="s">
        <v>11</v>
      </c>
      <c r="C58" s="53" t="s">
        <v>114</v>
      </c>
      <c r="D58" s="54" t="s">
        <v>12</v>
      </c>
      <c r="E58" s="67">
        <v>0.01</v>
      </c>
      <c r="F58" s="55"/>
      <c r="G58" s="56">
        <f>E58*F58</f>
        <v>0</v>
      </c>
      <c r="H58" s="51"/>
    </row>
    <row r="59" spans="1:15" s="44" customFormat="1" ht="14.4">
      <c r="A59" s="52" t="s">
        <v>105</v>
      </c>
      <c r="B59" s="52" t="s">
        <v>115</v>
      </c>
      <c r="C59" s="53" t="s">
        <v>116</v>
      </c>
      <c r="D59" s="54" t="s">
        <v>23</v>
      </c>
      <c r="E59" s="67">
        <v>6</v>
      </c>
      <c r="F59" s="55"/>
      <c r="G59" s="56">
        <f t="shared" ref="G59:G68" si="7">E59*F59</f>
        <v>0</v>
      </c>
      <c r="H59" s="51"/>
    </row>
    <row r="60" spans="1:15" s="44" customFormat="1" ht="14.4">
      <c r="A60" s="52" t="s">
        <v>111</v>
      </c>
      <c r="B60" s="52" t="s">
        <v>118</v>
      </c>
      <c r="C60" s="53" t="s">
        <v>117</v>
      </c>
      <c r="D60" s="54" t="s">
        <v>23</v>
      </c>
      <c r="E60" s="67">
        <v>6</v>
      </c>
      <c r="F60" s="55"/>
      <c r="G60" s="56">
        <f t="shared" si="7"/>
        <v>0</v>
      </c>
      <c r="H60" s="51"/>
    </row>
    <row r="61" spans="1:15" s="44" customFormat="1" ht="28.8">
      <c r="A61" s="52" t="s">
        <v>133</v>
      </c>
      <c r="B61" s="52" t="s">
        <v>120</v>
      </c>
      <c r="C61" s="53" t="s">
        <v>119</v>
      </c>
      <c r="D61" s="54" t="s">
        <v>121</v>
      </c>
      <c r="E61" s="67">
        <v>2</v>
      </c>
      <c r="F61" s="55"/>
      <c r="G61" s="56">
        <f t="shared" si="7"/>
        <v>0</v>
      </c>
      <c r="H61" s="51"/>
    </row>
    <row r="62" spans="1:15" s="44" customFormat="1" ht="28.8">
      <c r="A62" s="52" t="s">
        <v>134</v>
      </c>
      <c r="B62" s="52" t="s">
        <v>120</v>
      </c>
      <c r="C62" s="53" t="s">
        <v>122</v>
      </c>
      <c r="D62" s="8" t="s">
        <v>83</v>
      </c>
      <c r="E62" s="67">
        <v>100</v>
      </c>
      <c r="F62" s="55"/>
      <c r="G62" s="56">
        <f t="shared" si="7"/>
        <v>0</v>
      </c>
      <c r="H62" s="51"/>
    </row>
    <row r="63" spans="1:15" s="44" customFormat="1" ht="28.8">
      <c r="A63" s="52" t="s">
        <v>135</v>
      </c>
      <c r="B63" s="52" t="s">
        <v>14</v>
      </c>
      <c r="C63" s="53" t="s">
        <v>123</v>
      </c>
      <c r="D63" s="8" t="s">
        <v>83</v>
      </c>
      <c r="E63" s="67">
        <v>140</v>
      </c>
      <c r="F63" s="55"/>
      <c r="G63" s="56">
        <f t="shared" si="7"/>
        <v>0</v>
      </c>
      <c r="H63" s="51"/>
    </row>
    <row r="64" spans="1:15" s="44" customFormat="1" ht="57.6">
      <c r="A64" s="52" t="s">
        <v>136</v>
      </c>
      <c r="B64" s="58" t="s">
        <v>127</v>
      </c>
      <c r="C64" s="53" t="s">
        <v>161</v>
      </c>
      <c r="D64" s="8" t="s">
        <v>84</v>
      </c>
      <c r="E64" s="67">
        <f>E63*0.15</f>
        <v>21</v>
      </c>
      <c r="F64" s="55"/>
      <c r="G64" s="56">
        <f t="shared" si="7"/>
        <v>0</v>
      </c>
      <c r="H64" s="51"/>
    </row>
    <row r="65" spans="1:8" s="44" customFormat="1" ht="28.8">
      <c r="A65" s="52" t="s">
        <v>137</v>
      </c>
      <c r="B65" s="58" t="s">
        <v>162</v>
      </c>
      <c r="C65" s="53" t="s">
        <v>124</v>
      </c>
      <c r="D65" s="8" t="s">
        <v>84</v>
      </c>
      <c r="E65" s="67">
        <f>E63*0.15</f>
        <v>21</v>
      </c>
      <c r="F65" s="55"/>
      <c r="G65" s="56">
        <f t="shared" si="7"/>
        <v>0</v>
      </c>
      <c r="H65" s="51"/>
    </row>
    <row r="66" spans="1:8" s="38" customFormat="1" ht="28.8">
      <c r="A66" s="52" t="s">
        <v>138</v>
      </c>
      <c r="B66" s="58" t="s">
        <v>128</v>
      </c>
      <c r="C66" s="53" t="s">
        <v>125</v>
      </c>
      <c r="D66" s="8" t="s">
        <v>84</v>
      </c>
      <c r="E66" s="67">
        <f>E63*0.15</f>
        <v>21</v>
      </c>
      <c r="F66" s="55"/>
      <c r="G66" s="56">
        <f t="shared" si="7"/>
        <v>0</v>
      </c>
      <c r="H66" s="57"/>
    </row>
    <row r="67" spans="1:8" s="38" customFormat="1" ht="43.2">
      <c r="A67" s="52" t="s">
        <v>139</v>
      </c>
      <c r="B67" s="42" t="s">
        <v>129</v>
      </c>
      <c r="C67" s="31" t="s">
        <v>126</v>
      </c>
      <c r="D67" s="8" t="s">
        <v>83</v>
      </c>
      <c r="E67" s="35">
        <f>E63</f>
        <v>140</v>
      </c>
      <c r="F67" s="33"/>
      <c r="G67" s="56">
        <f t="shared" si="7"/>
        <v>0</v>
      </c>
    </row>
    <row r="68" spans="1:8" s="38" customFormat="1" ht="28.8">
      <c r="A68" s="52" t="s">
        <v>140</v>
      </c>
      <c r="B68" s="58" t="s">
        <v>131</v>
      </c>
      <c r="C68" s="53" t="s">
        <v>130</v>
      </c>
      <c r="D68" s="54" t="s">
        <v>83</v>
      </c>
      <c r="E68" s="67">
        <f>E67</f>
        <v>140</v>
      </c>
      <c r="F68" s="55"/>
      <c r="G68" s="56">
        <f t="shared" si="7"/>
        <v>0</v>
      </c>
    </row>
    <row r="69" spans="1:8" s="2" customFormat="1" ht="14.4">
      <c r="A69" s="59" t="s">
        <v>24</v>
      </c>
      <c r="B69" s="24"/>
      <c r="C69" s="24" t="s">
        <v>132</v>
      </c>
      <c r="D69" s="24"/>
      <c r="E69" s="72"/>
      <c r="F69" s="25"/>
      <c r="G69" s="26"/>
    </row>
    <row r="70" spans="1:8" s="2" customFormat="1" ht="86.4">
      <c r="A70" s="54">
        <v>17</v>
      </c>
      <c r="B70" s="58" t="s">
        <v>152</v>
      </c>
      <c r="C70" s="53" t="s">
        <v>153</v>
      </c>
      <c r="D70" s="54" t="s">
        <v>23</v>
      </c>
      <c r="E70" s="56">
        <v>120</v>
      </c>
      <c r="F70" s="66"/>
      <c r="G70" s="56">
        <f t="shared" ref="G70" si="8">E70*F70</f>
        <v>0</v>
      </c>
    </row>
    <row r="71" spans="1:8" s="38" customFormat="1" ht="14.4">
      <c r="A71" s="83"/>
      <c r="B71" s="83"/>
      <c r="C71" s="36" t="s">
        <v>27</v>
      </c>
      <c r="D71" s="9"/>
      <c r="E71" s="73"/>
      <c r="F71" s="26"/>
      <c r="G71" s="26">
        <f>SUM(G70,G58:G68,G55:G56,G50:G53)</f>
        <v>0</v>
      </c>
    </row>
    <row r="72" spans="1:8" s="38" customFormat="1" ht="14.4">
      <c r="A72" s="84" t="s">
        <v>28</v>
      </c>
      <c r="B72" s="84"/>
      <c r="C72" s="84"/>
      <c r="D72" s="84"/>
      <c r="E72" s="71"/>
      <c r="F72" s="40"/>
      <c r="G72" s="41"/>
    </row>
    <row r="73" spans="1:8" s="2" customFormat="1" ht="14.4">
      <c r="A73" s="23" t="s">
        <v>29</v>
      </c>
      <c r="B73" s="24"/>
      <c r="C73" s="24" t="s">
        <v>30</v>
      </c>
      <c r="D73" s="24"/>
      <c r="E73" s="72"/>
      <c r="F73" s="25"/>
      <c r="G73" s="26"/>
    </row>
    <row r="74" spans="1:8" s="38" customFormat="1" ht="28.8">
      <c r="A74" s="30" t="s">
        <v>40</v>
      </c>
      <c r="B74" s="30" t="s">
        <v>31</v>
      </c>
      <c r="C74" s="31" t="s">
        <v>32</v>
      </c>
      <c r="D74" s="8" t="s">
        <v>23</v>
      </c>
      <c r="E74" s="74">
        <v>1</v>
      </c>
      <c r="F74" s="32"/>
      <c r="G74" s="29">
        <f t="shared" ref="G74:G75" si="9">E74*F74</f>
        <v>0</v>
      </c>
    </row>
    <row r="75" spans="1:8" s="38" customFormat="1" ht="28.8">
      <c r="A75" s="30" t="s">
        <v>46</v>
      </c>
      <c r="B75" s="30" t="s">
        <v>31</v>
      </c>
      <c r="C75" s="31" t="s">
        <v>104</v>
      </c>
      <c r="D75" s="8" t="s">
        <v>23</v>
      </c>
      <c r="E75" s="74">
        <v>1</v>
      </c>
      <c r="F75" s="32"/>
      <c r="G75" s="29">
        <f t="shared" si="9"/>
        <v>0</v>
      </c>
    </row>
    <row r="76" spans="1:8" s="2" customFormat="1" ht="14.4">
      <c r="A76" s="23" t="s">
        <v>34</v>
      </c>
      <c r="B76" s="24"/>
      <c r="C76" s="24" t="s">
        <v>35</v>
      </c>
      <c r="D76" s="24"/>
      <c r="E76" s="72"/>
      <c r="F76" s="25"/>
      <c r="G76" s="26"/>
    </row>
    <row r="77" spans="1:8" s="38" customFormat="1" ht="28.8">
      <c r="A77" s="30" t="s">
        <v>47</v>
      </c>
      <c r="B77" s="30" t="s">
        <v>36</v>
      </c>
      <c r="C77" s="31" t="s">
        <v>37</v>
      </c>
      <c r="D77" s="8" t="s">
        <v>23</v>
      </c>
      <c r="E77" s="74">
        <v>4</v>
      </c>
      <c r="F77" s="32"/>
      <c r="G77" s="29">
        <f t="shared" ref="G77:G80" si="10">E77*F77</f>
        <v>0</v>
      </c>
    </row>
    <row r="78" spans="1:8" s="38" customFormat="1" ht="14.4">
      <c r="A78" s="30" t="s">
        <v>49</v>
      </c>
      <c r="B78" s="30" t="s">
        <v>33</v>
      </c>
      <c r="C78" s="31" t="s">
        <v>38</v>
      </c>
      <c r="D78" s="8" t="s">
        <v>23</v>
      </c>
      <c r="E78" s="74">
        <v>1</v>
      </c>
      <c r="F78" s="32"/>
      <c r="G78" s="29">
        <f t="shared" si="10"/>
        <v>0</v>
      </c>
    </row>
    <row r="79" spans="1:8" s="38" customFormat="1" ht="14.4">
      <c r="A79" s="30" t="s">
        <v>53</v>
      </c>
      <c r="B79" s="30" t="s">
        <v>33</v>
      </c>
      <c r="C79" s="31" t="s">
        <v>39</v>
      </c>
      <c r="D79" s="8" t="s">
        <v>23</v>
      </c>
      <c r="E79" s="74">
        <v>1</v>
      </c>
      <c r="F79" s="32"/>
      <c r="G79" s="29">
        <f t="shared" si="10"/>
        <v>0</v>
      </c>
    </row>
    <row r="80" spans="1:8" s="38" customFormat="1" ht="28.8">
      <c r="A80" s="30" t="s">
        <v>55</v>
      </c>
      <c r="B80" s="30" t="s">
        <v>36</v>
      </c>
      <c r="C80" s="31" t="s">
        <v>41</v>
      </c>
      <c r="D80" s="8" t="s">
        <v>23</v>
      </c>
      <c r="E80" s="74">
        <v>1</v>
      </c>
      <c r="F80" s="32"/>
      <c r="G80" s="29">
        <f t="shared" si="10"/>
        <v>0</v>
      </c>
    </row>
    <row r="81" spans="1:7" s="38" customFormat="1" ht="14.4">
      <c r="A81" s="83"/>
      <c r="B81" s="83"/>
      <c r="C81" s="36" t="s">
        <v>42</v>
      </c>
      <c r="D81" s="9"/>
      <c r="E81" s="73"/>
      <c r="F81" s="26"/>
      <c r="G81" s="26">
        <f>SUM(G77:G80,G74:G75)</f>
        <v>0</v>
      </c>
    </row>
    <row r="82" spans="1:7" s="38" customFormat="1" ht="14.4">
      <c r="A82" s="84" t="s">
        <v>43</v>
      </c>
      <c r="B82" s="84"/>
      <c r="C82" s="84"/>
      <c r="D82" s="84"/>
      <c r="E82" s="71"/>
      <c r="F82" s="40"/>
      <c r="G82" s="41"/>
    </row>
    <row r="83" spans="1:7" s="2" customFormat="1" ht="14.4">
      <c r="A83" s="23" t="s">
        <v>44</v>
      </c>
      <c r="B83" s="24"/>
      <c r="C83" s="24" t="s">
        <v>45</v>
      </c>
      <c r="D83" s="24"/>
      <c r="E83" s="72"/>
      <c r="F83" s="25"/>
      <c r="G83" s="26"/>
    </row>
    <row r="84" spans="1:7" s="38" customFormat="1" ht="28.8">
      <c r="A84" s="30" t="s">
        <v>57</v>
      </c>
      <c r="B84" s="30" t="s">
        <v>33</v>
      </c>
      <c r="C84" s="31" t="s">
        <v>90</v>
      </c>
      <c r="D84" s="27" t="s">
        <v>23</v>
      </c>
      <c r="E84" s="29">
        <v>1</v>
      </c>
      <c r="F84" s="32"/>
      <c r="G84" s="29">
        <f t="shared" ref="G84:G86" si="11">E84*F84</f>
        <v>0</v>
      </c>
    </row>
    <row r="85" spans="1:7" s="38" customFormat="1" ht="43.2">
      <c r="A85" s="30" t="s">
        <v>63</v>
      </c>
      <c r="B85" s="30" t="s">
        <v>33</v>
      </c>
      <c r="C85" s="31" t="s">
        <v>48</v>
      </c>
      <c r="D85" s="8" t="s">
        <v>23</v>
      </c>
      <c r="E85" s="29">
        <v>1</v>
      </c>
      <c r="F85" s="32"/>
      <c r="G85" s="29">
        <f t="shared" si="11"/>
        <v>0</v>
      </c>
    </row>
    <row r="86" spans="1:7" s="38" customFormat="1" ht="43.2">
      <c r="A86" s="30" t="s">
        <v>65</v>
      </c>
      <c r="B86" s="30" t="s">
        <v>33</v>
      </c>
      <c r="C86" s="31" t="s">
        <v>50</v>
      </c>
      <c r="D86" s="8" t="s">
        <v>23</v>
      </c>
      <c r="E86" s="29">
        <v>1</v>
      </c>
      <c r="F86" s="32"/>
      <c r="G86" s="29">
        <f t="shared" si="11"/>
        <v>0</v>
      </c>
    </row>
    <row r="87" spans="1:7" s="2" customFormat="1" ht="14.4">
      <c r="A87" s="23" t="s">
        <v>51</v>
      </c>
      <c r="B87" s="24"/>
      <c r="C87" s="24" t="s">
        <v>52</v>
      </c>
      <c r="D87" s="24"/>
      <c r="E87" s="72"/>
      <c r="F87" s="25"/>
      <c r="G87" s="26"/>
    </row>
    <row r="88" spans="1:7" s="38" customFormat="1" ht="43.2">
      <c r="A88" s="30" t="s">
        <v>67</v>
      </c>
      <c r="B88" s="30" t="s">
        <v>33</v>
      </c>
      <c r="C88" s="31" t="s">
        <v>54</v>
      </c>
      <c r="D88" s="8" t="s">
        <v>23</v>
      </c>
      <c r="E88" s="29">
        <v>1</v>
      </c>
      <c r="F88" s="32"/>
      <c r="G88" s="29">
        <f t="shared" ref="G88:G90" si="12">E88*F88</f>
        <v>0</v>
      </c>
    </row>
    <row r="89" spans="1:7" s="38" customFormat="1" ht="28.8">
      <c r="A89" s="30" t="s">
        <v>69</v>
      </c>
      <c r="B89" s="30" t="s">
        <v>33</v>
      </c>
      <c r="C89" s="31" t="s">
        <v>56</v>
      </c>
      <c r="D89" s="8" t="s">
        <v>23</v>
      </c>
      <c r="E89" s="29">
        <v>1</v>
      </c>
      <c r="F89" s="32"/>
      <c r="G89" s="29">
        <f t="shared" si="12"/>
        <v>0</v>
      </c>
    </row>
    <row r="90" spans="1:7" s="38" customFormat="1" ht="28.8">
      <c r="A90" s="30" t="s">
        <v>71</v>
      </c>
      <c r="B90" s="30" t="s">
        <v>33</v>
      </c>
      <c r="C90" s="31" t="s">
        <v>58</v>
      </c>
      <c r="D90" s="8" t="s">
        <v>23</v>
      </c>
      <c r="E90" s="29">
        <v>1</v>
      </c>
      <c r="F90" s="32"/>
      <c r="G90" s="29">
        <f t="shared" si="12"/>
        <v>0</v>
      </c>
    </row>
    <row r="91" spans="1:7" s="38" customFormat="1" ht="14.4">
      <c r="A91" s="83"/>
      <c r="B91" s="83"/>
      <c r="C91" s="36" t="s">
        <v>59</v>
      </c>
      <c r="D91" s="9"/>
      <c r="E91" s="73"/>
      <c r="F91" s="26"/>
      <c r="G91" s="26">
        <f>SUM(G88:G90,G84:G86)</f>
        <v>0</v>
      </c>
    </row>
    <row r="92" spans="1:7" s="38" customFormat="1" ht="14.4">
      <c r="A92" s="84" t="s">
        <v>60</v>
      </c>
      <c r="B92" s="84"/>
      <c r="C92" s="84"/>
      <c r="D92" s="84"/>
      <c r="E92" s="71"/>
      <c r="F92" s="40"/>
      <c r="G92" s="41"/>
    </row>
    <row r="93" spans="1:7" s="2" customFormat="1" ht="14.4">
      <c r="A93" s="23" t="s">
        <v>61</v>
      </c>
      <c r="B93" s="24"/>
      <c r="C93" s="24" t="s">
        <v>62</v>
      </c>
      <c r="D93" s="24"/>
      <c r="E93" s="72"/>
      <c r="F93" s="25"/>
      <c r="G93" s="26"/>
    </row>
    <row r="94" spans="1:7" s="38" customFormat="1" ht="28.8">
      <c r="A94" s="30" t="s">
        <v>145</v>
      </c>
      <c r="B94" s="30" t="s">
        <v>33</v>
      </c>
      <c r="C94" s="31" t="s">
        <v>64</v>
      </c>
      <c r="D94" s="8" t="s">
        <v>23</v>
      </c>
      <c r="E94" s="29">
        <v>1</v>
      </c>
      <c r="F94" s="32"/>
      <c r="G94" s="29">
        <f t="shared" ref="G94:G99" si="13">E94*F94</f>
        <v>0</v>
      </c>
    </row>
    <row r="95" spans="1:7" s="38" customFormat="1" ht="28.8">
      <c r="A95" s="30" t="s">
        <v>146</v>
      </c>
      <c r="B95" s="30" t="s">
        <v>33</v>
      </c>
      <c r="C95" s="31" t="s">
        <v>66</v>
      </c>
      <c r="D95" s="8" t="s">
        <v>23</v>
      </c>
      <c r="E95" s="29">
        <v>1</v>
      </c>
      <c r="F95" s="32"/>
      <c r="G95" s="29">
        <f t="shared" si="13"/>
        <v>0</v>
      </c>
    </row>
    <row r="96" spans="1:7" s="38" customFormat="1" ht="28.8">
      <c r="A96" s="30" t="s">
        <v>147</v>
      </c>
      <c r="B96" s="30" t="s">
        <v>33</v>
      </c>
      <c r="C96" s="31" t="s">
        <v>68</v>
      </c>
      <c r="D96" s="8" t="s">
        <v>23</v>
      </c>
      <c r="E96" s="29">
        <v>1</v>
      </c>
      <c r="F96" s="32"/>
      <c r="G96" s="29">
        <f t="shared" si="13"/>
        <v>0</v>
      </c>
    </row>
    <row r="97" spans="1:7" s="38" customFormat="1" ht="28.8">
      <c r="A97" s="30" t="s">
        <v>148</v>
      </c>
      <c r="B97" s="30" t="s">
        <v>33</v>
      </c>
      <c r="C97" s="31" t="s">
        <v>70</v>
      </c>
      <c r="D97" s="8" t="s">
        <v>23</v>
      </c>
      <c r="E97" s="29">
        <v>1</v>
      </c>
      <c r="F97" s="32"/>
      <c r="G97" s="29">
        <f t="shared" si="13"/>
        <v>0</v>
      </c>
    </row>
    <row r="98" spans="1:7" s="38" customFormat="1" ht="28.8">
      <c r="A98" s="30" t="s">
        <v>149</v>
      </c>
      <c r="B98" s="30" t="s">
        <v>33</v>
      </c>
      <c r="C98" s="31" t="s">
        <v>72</v>
      </c>
      <c r="D98" s="8" t="s">
        <v>23</v>
      </c>
      <c r="E98" s="29">
        <v>1</v>
      </c>
      <c r="F98" s="32"/>
      <c r="G98" s="29">
        <f t="shared" si="13"/>
        <v>0</v>
      </c>
    </row>
    <row r="99" spans="1:7" s="38" customFormat="1" ht="28.8">
      <c r="A99" s="30" t="s">
        <v>150</v>
      </c>
      <c r="B99" s="30" t="s">
        <v>33</v>
      </c>
      <c r="C99" s="31" t="s">
        <v>73</v>
      </c>
      <c r="D99" s="8" t="s">
        <v>23</v>
      </c>
      <c r="E99" s="29">
        <v>1</v>
      </c>
      <c r="F99" s="32"/>
      <c r="G99" s="29">
        <f t="shared" si="13"/>
        <v>0</v>
      </c>
    </row>
    <row r="100" spans="1:7" s="38" customFormat="1" ht="14.4">
      <c r="A100" s="10"/>
      <c r="B100" s="10"/>
      <c r="C100" s="36" t="s">
        <v>74</v>
      </c>
      <c r="D100" s="9"/>
      <c r="E100" s="73"/>
      <c r="F100" s="26"/>
      <c r="G100" s="26">
        <f>SUM(G94:G99)</f>
        <v>0</v>
      </c>
    </row>
    <row r="101" spans="1:7" s="39" customFormat="1" ht="14.4">
      <c r="A101" s="10"/>
      <c r="B101" s="10"/>
      <c r="C101" s="60" t="s">
        <v>142</v>
      </c>
      <c r="D101" s="61"/>
      <c r="E101" s="76"/>
      <c r="F101" s="62"/>
      <c r="G101" s="62">
        <f>G100+G91+G81+G71</f>
        <v>0</v>
      </c>
    </row>
    <row r="102" spans="1:7" s="38" customFormat="1" ht="15.6">
      <c r="A102" s="11"/>
      <c r="B102" s="11"/>
      <c r="C102" s="12" t="s">
        <v>80</v>
      </c>
      <c r="D102" s="13"/>
      <c r="E102" s="77"/>
      <c r="F102" s="37"/>
      <c r="G102" s="64">
        <f>G101+G46</f>
        <v>0</v>
      </c>
    </row>
    <row r="103" spans="1:7" s="38" customFormat="1" ht="15.6">
      <c r="A103" s="11"/>
      <c r="B103" s="11"/>
      <c r="C103" s="14" t="s">
        <v>81</v>
      </c>
      <c r="D103" s="15"/>
      <c r="E103" s="78"/>
      <c r="F103" s="15"/>
      <c r="G103" s="65">
        <f>G102*23%</f>
        <v>0</v>
      </c>
    </row>
    <row r="104" spans="1:7" s="38" customFormat="1" ht="15.6">
      <c r="A104" s="11"/>
      <c r="B104" s="11"/>
      <c r="C104" s="16" t="s">
        <v>82</v>
      </c>
      <c r="D104" s="17"/>
      <c r="E104" s="78"/>
      <c r="F104" s="15"/>
      <c r="G104" s="65">
        <f>G102+G103</f>
        <v>0</v>
      </c>
    </row>
    <row r="106" spans="1:7" s="39" customFormat="1" ht="4.95" customHeight="1">
      <c r="A106" s="3"/>
      <c r="B106" s="3"/>
      <c r="E106" s="79"/>
      <c r="F106" s="5"/>
      <c r="G106" s="4"/>
    </row>
    <row r="107" spans="1:7" s="38" customFormat="1" ht="7.95" customHeight="1">
      <c r="A107" s="86" t="s">
        <v>75</v>
      </c>
      <c r="B107" s="86"/>
      <c r="C107" s="86"/>
      <c r="D107" s="86"/>
      <c r="E107" s="86"/>
      <c r="F107" s="86"/>
      <c r="G107" s="4"/>
    </row>
    <row r="108" spans="1:7" s="38" customFormat="1" ht="14.25" customHeight="1">
      <c r="A108" s="87" t="s">
        <v>76</v>
      </c>
      <c r="B108" s="87"/>
      <c r="D108" s="88"/>
      <c r="E108" s="88"/>
      <c r="F108" s="88"/>
      <c r="G108" s="4"/>
    </row>
    <row r="109" spans="1:7" s="38" customFormat="1" ht="4.95" customHeight="1">
      <c r="A109" s="3"/>
      <c r="B109" s="3"/>
      <c r="D109" s="89" t="s">
        <v>77</v>
      </c>
      <c r="E109" s="89"/>
      <c r="F109" s="89"/>
      <c r="G109" s="4"/>
    </row>
    <row r="110" spans="1:7" s="38" customFormat="1" ht="14.25" customHeight="1">
      <c r="A110" s="3"/>
      <c r="B110" s="3"/>
      <c r="D110" s="87" t="s">
        <v>78</v>
      </c>
      <c r="E110" s="87"/>
      <c r="F110" s="87"/>
      <c r="G110" s="4"/>
    </row>
    <row r="111" spans="1:7" s="38" customFormat="1" ht="14.25" customHeight="1">
      <c r="A111" s="3"/>
      <c r="B111" s="3"/>
      <c r="D111" s="85" t="s">
        <v>79</v>
      </c>
      <c r="E111" s="85"/>
      <c r="F111" s="85"/>
      <c r="G111" s="4"/>
    </row>
    <row r="65546" spans="3:8" s="3" customFormat="1" ht="12.75" customHeight="1">
      <c r="C65546" s="1"/>
      <c r="D65546" s="1"/>
      <c r="E65546" s="79"/>
      <c r="F65546" s="5"/>
      <c r="G65546" s="4"/>
      <c r="H65546" s="1"/>
    </row>
    <row r="65547" spans="3:8" s="3" customFormat="1" ht="12.75" customHeight="1">
      <c r="C65547" s="1"/>
      <c r="D65547" s="1"/>
      <c r="E65547" s="79"/>
      <c r="F65547" s="5"/>
      <c r="G65547" s="4"/>
      <c r="H65547" s="1"/>
    </row>
    <row r="65548" spans="3:8" s="3" customFormat="1" ht="12.75" customHeight="1">
      <c r="C65548" s="1"/>
      <c r="D65548" s="1"/>
      <c r="E65548" s="79"/>
      <c r="F65548" s="5"/>
      <c r="G65548" s="4"/>
      <c r="H65548" s="1"/>
    </row>
    <row r="65549" spans="3:8" s="3" customFormat="1" ht="12.75" customHeight="1">
      <c r="C65549" s="1"/>
      <c r="D65549" s="1"/>
      <c r="E65549" s="79"/>
      <c r="F65549" s="5"/>
      <c r="G65549" s="4"/>
      <c r="H65549" s="1"/>
    </row>
    <row r="65550" spans="3:8" s="3" customFormat="1" ht="12.75" customHeight="1">
      <c r="C65550" s="1"/>
      <c r="D65550" s="1"/>
      <c r="E65550" s="79"/>
      <c r="F65550" s="5"/>
      <c r="G65550" s="4"/>
      <c r="H65550" s="1"/>
    </row>
    <row r="65551" spans="3:8" s="3" customFormat="1" ht="12.75" customHeight="1">
      <c r="C65551" s="1"/>
      <c r="D65551" s="1"/>
      <c r="E65551" s="79"/>
      <c r="F65551" s="5"/>
      <c r="G65551" s="4"/>
      <c r="H65551" s="1"/>
    </row>
    <row r="65552" spans="3:8" s="3" customFormat="1" ht="12.75" customHeight="1">
      <c r="C65552" s="1"/>
      <c r="D65552" s="1"/>
      <c r="E65552" s="79"/>
      <c r="F65552" s="5"/>
      <c r="G65552" s="4"/>
      <c r="H65552" s="1"/>
    </row>
    <row r="65553" spans="3:8" s="3" customFormat="1" ht="12.75" customHeight="1">
      <c r="C65553" s="1"/>
      <c r="D65553" s="1"/>
      <c r="E65553" s="79"/>
      <c r="F65553" s="5"/>
      <c r="G65553" s="4"/>
      <c r="H65553" s="1"/>
    </row>
    <row r="65554" spans="3:8" s="3" customFormat="1" ht="12.75" customHeight="1">
      <c r="C65554" s="1"/>
      <c r="D65554" s="1"/>
      <c r="E65554" s="79"/>
      <c r="F65554" s="5"/>
      <c r="G65554" s="4"/>
      <c r="H65554" s="1"/>
    </row>
    <row r="65555" spans="3:8" s="3" customFormat="1" ht="12.75" customHeight="1">
      <c r="C65555" s="1"/>
      <c r="D65555" s="1"/>
      <c r="E65555" s="79"/>
      <c r="F65555" s="5"/>
      <c r="G65555" s="4"/>
      <c r="H65555" s="1"/>
    </row>
    <row r="65556" spans="3:8" s="3" customFormat="1" ht="12.75" customHeight="1">
      <c r="C65556" s="1"/>
      <c r="D65556" s="1"/>
      <c r="E65556" s="79"/>
      <c r="F65556" s="5"/>
      <c r="G65556" s="4"/>
      <c r="H65556" s="1"/>
    </row>
    <row r="65557" spans="3:8" s="3" customFormat="1" ht="12.75" customHeight="1">
      <c r="C65557" s="1"/>
      <c r="D65557" s="1"/>
      <c r="E65557" s="79"/>
      <c r="F65557" s="5"/>
      <c r="G65557" s="4"/>
      <c r="H65557" s="1"/>
    </row>
    <row r="65558" spans="3:8" s="3" customFormat="1" ht="12.75" customHeight="1">
      <c r="C65558" s="1"/>
      <c r="D65558" s="1"/>
      <c r="E65558" s="79"/>
      <c r="F65558" s="5"/>
      <c r="G65558" s="4"/>
      <c r="H65558" s="1"/>
    </row>
    <row r="65559" spans="3:8" s="3" customFormat="1" ht="12.75" customHeight="1">
      <c r="C65559" s="1"/>
      <c r="D65559" s="1"/>
      <c r="E65559" s="79"/>
      <c r="F65559" s="5"/>
      <c r="G65559" s="4"/>
      <c r="H65559" s="1"/>
    </row>
    <row r="65560" spans="3:8" s="3" customFormat="1" ht="12.75" customHeight="1">
      <c r="C65560" s="1"/>
      <c r="D65560" s="1"/>
      <c r="E65560" s="79"/>
      <c r="F65560" s="5"/>
      <c r="G65560" s="4"/>
      <c r="H65560" s="1"/>
    </row>
    <row r="65561" spans="3:8" s="3" customFormat="1" ht="12.75" customHeight="1">
      <c r="C65561" s="1"/>
      <c r="D65561" s="1"/>
      <c r="E65561" s="79"/>
      <c r="F65561" s="5"/>
      <c r="G65561" s="4"/>
      <c r="H65561" s="1"/>
    </row>
    <row r="65562" spans="3:8" s="3" customFormat="1" ht="12.75" customHeight="1">
      <c r="C65562" s="1"/>
      <c r="D65562" s="1"/>
      <c r="E65562" s="79"/>
      <c r="F65562" s="5"/>
      <c r="G65562" s="4"/>
      <c r="H65562" s="1"/>
    </row>
    <row r="65563" spans="3:8" s="3" customFormat="1" ht="12.75" customHeight="1">
      <c r="C65563" s="1"/>
      <c r="D65563" s="1"/>
      <c r="E65563" s="79"/>
      <c r="F65563" s="5"/>
      <c r="G65563" s="4"/>
      <c r="H65563" s="1"/>
    </row>
    <row r="65564" spans="3:8" s="3" customFormat="1" ht="12.75" customHeight="1">
      <c r="C65564" s="1"/>
      <c r="D65564" s="1"/>
      <c r="E65564" s="79"/>
      <c r="F65564" s="5"/>
      <c r="G65564" s="4"/>
      <c r="H65564" s="1"/>
    </row>
    <row r="65565" spans="3:8" s="3" customFormat="1" ht="12.75" customHeight="1">
      <c r="C65565" s="1"/>
      <c r="D65565" s="1"/>
      <c r="E65565" s="79"/>
      <c r="F65565" s="5"/>
      <c r="G65565" s="4"/>
      <c r="H65565" s="1"/>
    </row>
    <row r="65566" spans="3:8" s="3" customFormat="1" ht="12.75" customHeight="1">
      <c r="C65566" s="1"/>
      <c r="D65566" s="1"/>
      <c r="E65566" s="79"/>
      <c r="F65566" s="5"/>
      <c r="G65566" s="4"/>
      <c r="H65566" s="1"/>
    </row>
    <row r="1048428" spans="3:8" s="3" customFormat="1" ht="12.75" customHeight="1">
      <c r="C1048428" s="1"/>
      <c r="D1048428" s="1"/>
      <c r="E1048428" s="79"/>
      <c r="F1048428" s="5"/>
      <c r="G1048428" s="4"/>
      <c r="H1048428" s="1"/>
    </row>
    <row r="1048429" spans="3:8" s="3" customFormat="1" ht="12.75" customHeight="1">
      <c r="C1048429" s="1"/>
      <c r="D1048429" s="1"/>
      <c r="E1048429" s="79"/>
      <c r="F1048429" s="5"/>
      <c r="G1048429" s="4"/>
      <c r="H1048429" s="1"/>
    </row>
    <row r="1048430" spans="3:8" s="3" customFormat="1" ht="12.75" customHeight="1">
      <c r="C1048430" s="1"/>
      <c r="D1048430" s="1"/>
      <c r="E1048430" s="79"/>
      <c r="F1048430" s="5"/>
      <c r="G1048430" s="4"/>
      <c r="H1048430" s="1"/>
    </row>
    <row r="1048431" spans="3:8" s="3" customFormat="1" ht="12.75" customHeight="1">
      <c r="C1048431" s="1"/>
      <c r="D1048431" s="1"/>
      <c r="E1048431" s="79"/>
      <c r="F1048431" s="5"/>
      <c r="G1048431" s="4"/>
      <c r="H1048431" s="1"/>
    </row>
    <row r="1048432" spans="3:8" s="3" customFormat="1" ht="12.75" customHeight="1">
      <c r="C1048432" s="1"/>
      <c r="D1048432" s="1"/>
      <c r="E1048432" s="79"/>
      <c r="F1048432" s="5"/>
      <c r="G1048432" s="4"/>
      <c r="H1048432" s="1"/>
    </row>
    <row r="1048433" spans="3:8" s="3" customFormat="1" ht="12.75" customHeight="1">
      <c r="C1048433" s="1"/>
      <c r="D1048433" s="1"/>
      <c r="E1048433" s="79"/>
      <c r="F1048433" s="5"/>
      <c r="G1048433" s="4"/>
      <c r="H1048433" s="1"/>
    </row>
    <row r="1048434" spans="3:8" s="3" customFormat="1" ht="12.75" customHeight="1">
      <c r="C1048434" s="1"/>
      <c r="D1048434" s="1"/>
      <c r="E1048434" s="79"/>
      <c r="F1048434" s="5"/>
      <c r="G1048434" s="4"/>
      <c r="H1048434" s="1"/>
    </row>
    <row r="1048435" spans="3:8" s="3" customFormat="1" ht="12.75" customHeight="1">
      <c r="C1048435" s="1"/>
      <c r="D1048435" s="1"/>
      <c r="E1048435" s="79"/>
      <c r="F1048435" s="5"/>
      <c r="G1048435" s="4"/>
      <c r="H1048435" s="1"/>
    </row>
    <row r="1048436" spans="3:8" s="3" customFormat="1" ht="12.75" customHeight="1">
      <c r="C1048436" s="1"/>
      <c r="D1048436" s="1"/>
      <c r="E1048436" s="79"/>
      <c r="F1048436" s="5"/>
      <c r="G1048436" s="4"/>
      <c r="H1048436" s="1"/>
    </row>
    <row r="1048437" spans="3:8" s="3" customFormat="1" ht="12.75" customHeight="1">
      <c r="C1048437" s="1"/>
      <c r="D1048437" s="1"/>
      <c r="E1048437" s="79"/>
      <c r="F1048437" s="5"/>
      <c r="G1048437" s="4"/>
      <c r="H1048437" s="1"/>
    </row>
    <row r="1048438" spans="3:8" s="3" customFormat="1" ht="12.75" customHeight="1">
      <c r="C1048438" s="1"/>
      <c r="D1048438" s="1"/>
      <c r="E1048438" s="79"/>
      <c r="F1048438" s="5"/>
      <c r="G1048438" s="4"/>
      <c r="H1048438" s="1"/>
    </row>
    <row r="1048439" spans="3:8" s="3" customFormat="1" ht="12.75" customHeight="1">
      <c r="C1048439" s="1"/>
      <c r="D1048439" s="1"/>
      <c r="E1048439" s="79"/>
      <c r="F1048439" s="5"/>
      <c r="G1048439" s="4"/>
      <c r="H1048439" s="1"/>
    </row>
    <row r="1048440" spans="3:8" s="3" customFormat="1" ht="12.75" customHeight="1">
      <c r="C1048440" s="1"/>
      <c r="D1048440" s="1"/>
      <c r="E1048440" s="79"/>
      <c r="F1048440" s="5"/>
      <c r="G1048440" s="4"/>
      <c r="H1048440" s="1"/>
    </row>
    <row r="1048441" spans="3:8" s="3" customFormat="1" ht="12.75" customHeight="1">
      <c r="C1048441" s="1"/>
      <c r="D1048441" s="1"/>
      <c r="E1048441" s="79"/>
      <c r="F1048441" s="5"/>
      <c r="G1048441" s="4"/>
      <c r="H1048441" s="1"/>
    </row>
    <row r="1048442" spans="3:8" s="3" customFormat="1" ht="12.75" customHeight="1">
      <c r="C1048442" s="1"/>
      <c r="D1048442" s="1"/>
      <c r="E1048442" s="79"/>
      <c r="F1048442" s="5"/>
      <c r="G1048442" s="4"/>
      <c r="H1048442" s="1"/>
    </row>
    <row r="1048443" spans="3:8" s="3" customFormat="1" ht="12.75" customHeight="1">
      <c r="C1048443" s="1"/>
      <c r="D1048443" s="1"/>
      <c r="E1048443" s="79"/>
      <c r="F1048443" s="5"/>
      <c r="G1048443" s="4"/>
      <c r="H1048443" s="1"/>
    </row>
    <row r="1048444" spans="3:8" s="3" customFormat="1" ht="12.75" customHeight="1">
      <c r="C1048444" s="1"/>
      <c r="D1048444" s="1"/>
      <c r="E1048444" s="79"/>
      <c r="F1048444" s="5"/>
      <c r="G1048444" s="4"/>
      <c r="H1048444" s="1"/>
    </row>
    <row r="1048445" spans="3:8" s="3" customFormat="1" ht="12.75" customHeight="1">
      <c r="C1048445" s="1"/>
      <c r="D1048445" s="1"/>
      <c r="E1048445" s="79"/>
      <c r="F1048445" s="5"/>
      <c r="G1048445" s="4"/>
      <c r="H1048445" s="1"/>
    </row>
    <row r="1048446" spans="3:8" s="3" customFormat="1" ht="12.75" customHeight="1">
      <c r="C1048446" s="1"/>
      <c r="D1048446" s="1"/>
      <c r="E1048446" s="79"/>
      <c r="F1048446" s="5"/>
      <c r="G1048446" s="4"/>
      <c r="H1048446" s="1"/>
    </row>
    <row r="1048447" spans="3:8" s="3" customFormat="1" ht="12.75" customHeight="1">
      <c r="C1048447" s="1"/>
      <c r="D1048447" s="1"/>
      <c r="E1048447" s="79"/>
      <c r="F1048447" s="5"/>
      <c r="G1048447" s="4"/>
      <c r="H1048447" s="1"/>
    </row>
    <row r="1048448" spans="3:8" s="3" customFormat="1" ht="12.75" customHeight="1">
      <c r="C1048448" s="1"/>
      <c r="D1048448" s="1"/>
      <c r="E1048448" s="79"/>
      <c r="F1048448" s="5"/>
      <c r="G1048448" s="4"/>
      <c r="H1048448" s="1"/>
    </row>
    <row r="1048449" spans="3:8" s="3" customFormat="1" ht="12.75" customHeight="1">
      <c r="C1048449" s="1"/>
      <c r="D1048449" s="1"/>
      <c r="E1048449" s="79"/>
      <c r="F1048449" s="5"/>
      <c r="G1048449" s="4"/>
      <c r="H1048449" s="1"/>
    </row>
    <row r="1048450" spans="3:8" s="3" customFormat="1" ht="12.75" customHeight="1">
      <c r="C1048450" s="1"/>
      <c r="D1048450" s="1"/>
      <c r="E1048450" s="79"/>
      <c r="F1048450" s="5"/>
      <c r="G1048450" s="4"/>
      <c r="H1048450" s="1"/>
    </row>
    <row r="1048451" spans="3:8" s="3" customFormat="1" ht="12.75" customHeight="1">
      <c r="C1048451" s="1"/>
      <c r="D1048451" s="1"/>
      <c r="E1048451" s="79"/>
      <c r="F1048451" s="5"/>
      <c r="G1048451" s="4"/>
      <c r="H1048451" s="1"/>
    </row>
    <row r="1048452" spans="3:8" s="3" customFormat="1" ht="12.75" customHeight="1">
      <c r="C1048452" s="1"/>
      <c r="D1048452" s="1"/>
      <c r="E1048452" s="79"/>
      <c r="F1048452" s="5"/>
      <c r="G1048452" s="4"/>
      <c r="H1048452" s="1"/>
    </row>
    <row r="1048453" spans="3:8" s="3" customFormat="1" ht="12.75" customHeight="1">
      <c r="C1048453" s="1"/>
      <c r="D1048453" s="1"/>
      <c r="E1048453" s="79"/>
      <c r="F1048453" s="5"/>
      <c r="G1048453" s="4"/>
      <c r="H1048453" s="1"/>
    </row>
    <row r="1048454" spans="3:8" s="3" customFormat="1" ht="12.75" customHeight="1">
      <c r="C1048454" s="1"/>
      <c r="D1048454" s="1"/>
      <c r="E1048454" s="79"/>
      <c r="F1048454" s="5"/>
      <c r="G1048454" s="4"/>
      <c r="H1048454" s="1"/>
    </row>
    <row r="1048455" spans="3:8" s="3" customFormat="1" ht="12.75" customHeight="1">
      <c r="C1048455" s="1"/>
      <c r="D1048455" s="1"/>
      <c r="E1048455" s="79"/>
      <c r="F1048455" s="5"/>
      <c r="G1048455" s="4"/>
      <c r="H1048455" s="1"/>
    </row>
    <row r="1048456" spans="3:8" s="3" customFormat="1" ht="12.75" customHeight="1">
      <c r="C1048456" s="1"/>
      <c r="D1048456" s="1"/>
      <c r="E1048456" s="79"/>
      <c r="F1048456" s="5"/>
      <c r="G1048456" s="4"/>
      <c r="H1048456" s="1"/>
    </row>
    <row r="1048457" spans="3:8" s="3" customFormat="1" ht="12.75" customHeight="1">
      <c r="C1048457" s="1"/>
      <c r="D1048457" s="1"/>
      <c r="E1048457" s="79"/>
      <c r="F1048457" s="5"/>
      <c r="G1048457" s="4"/>
      <c r="H1048457" s="1"/>
    </row>
    <row r="1048458" spans="3:8" s="3" customFormat="1" ht="12.75" customHeight="1">
      <c r="C1048458" s="1"/>
      <c r="D1048458" s="1"/>
      <c r="E1048458" s="79"/>
      <c r="F1048458" s="5"/>
      <c r="G1048458" s="4"/>
      <c r="H1048458" s="1"/>
    </row>
    <row r="1048459" spans="3:8" s="3" customFormat="1" ht="12.75" customHeight="1">
      <c r="C1048459" s="1"/>
      <c r="D1048459" s="1"/>
      <c r="E1048459" s="79"/>
      <c r="F1048459" s="5"/>
      <c r="G1048459" s="4"/>
      <c r="H1048459" s="1"/>
    </row>
    <row r="1048460" spans="3:8" s="3" customFormat="1" ht="12.75" customHeight="1">
      <c r="C1048460" s="1"/>
      <c r="D1048460" s="1"/>
      <c r="E1048460" s="79"/>
      <c r="F1048460" s="5"/>
      <c r="G1048460" s="4"/>
      <c r="H1048460" s="1"/>
    </row>
    <row r="1048461" spans="3:8" s="3" customFormat="1" ht="12.75" customHeight="1">
      <c r="C1048461" s="1"/>
      <c r="D1048461" s="1"/>
      <c r="E1048461" s="79"/>
      <c r="F1048461" s="5"/>
      <c r="G1048461" s="4"/>
      <c r="H1048461" s="1"/>
    </row>
    <row r="1048462" spans="3:8" s="3" customFormat="1" ht="12.75" customHeight="1">
      <c r="C1048462" s="1"/>
      <c r="D1048462" s="1"/>
      <c r="E1048462" s="79"/>
      <c r="F1048462" s="5"/>
      <c r="G1048462" s="4"/>
      <c r="H1048462" s="1"/>
    </row>
    <row r="1048463" spans="3:8" s="3" customFormat="1" ht="12.75" customHeight="1">
      <c r="C1048463" s="1"/>
      <c r="D1048463" s="1"/>
      <c r="E1048463" s="79"/>
      <c r="F1048463" s="5"/>
      <c r="G1048463" s="4"/>
      <c r="H1048463" s="1"/>
    </row>
    <row r="1048464" spans="3:8" s="3" customFormat="1" ht="12.75" customHeight="1">
      <c r="C1048464" s="1"/>
      <c r="D1048464" s="1"/>
      <c r="E1048464" s="79"/>
      <c r="F1048464" s="5"/>
      <c r="G1048464" s="4"/>
      <c r="H1048464" s="1"/>
    </row>
    <row r="1048465" spans="3:8" s="3" customFormat="1" ht="12.75" customHeight="1">
      <c r="C1048465" s="1"/>
      <c r="D1048465" s="1"/>
      <c r="E1048465" s="79"/>
      <c r="F1048465" s="5"/>
      <c r="G1048465" s="4"/>
      <c r="H1048465" s="1"/>
    </row>
    <row r="1048466" spans="3:8" s="3" customFormat="1" ht="12.75" customHeight="1">
      <c r="C1048466" s="1"/>
      <c r="D1048466" s="1"/>
      <c r="E1048466" s="79"/>
      <c r="F1048466" s="5"/>
      <c r="G1048466" s="4"/>
      <c r="H1048466" s="1"/>
    </row>
    <row r="1048467" spans="3:8" s="3" customFormat="1" ht="12.75" customHeight="1">
      <c r="C1048467" s="1"/>
      <c r="D1048467" s="1"/>
      <c r="E1048467" s="79"/>
      <c r="F1048467" s="5"/>
      <c r="G1048467" s="4"/>
      <c r="H1048467" s="1"/>
    </row>
    <row r="1048468" spans="3:8" s="3" customFormat="1" ht="12.75" customHeight="1">
      <c r="C1048468" s="1"/>
      <c r="D1048468" s="1"/>
      <c r="E1048468" s="79"/>
      <c r="F1048468" s="5"/>
      <c r="G1048468" s="4"/>
      <c r="H1048468" s="1"/>
    </row>
    <row r="1048469" spans="3:8" s="3" customFormat="1" ht="12.75" customHeight="1">
      <c r="C1048469" s="1"/>
      <c r="D1048469" s="1"/>
      <c r="E1048469" s="79"/>
      <c r="F1048469" s="5"/>
      <c r="G1048469" s="4"/>
      <c r="H1048469" s="1"/>
    </row>
    <row r="1048470" spans="3:8" s="3" customFormat="1" ht="12.75" customHeight="1">
      <c r="C1048470" s="1"/>
      <c r="D1048470" s="1"/>
      <c r="E1048470" s="79"/>
      <c r="F1048470" s="5"/>
      <c r="G1048470" s="4"/>
      <c r="H1048470" s="1"/>
    </row>
    <row r="1048471" spans="3:8" s="3" customFormat="1" ht="12.75" customHeight="1">
      <c r="C1048471" s="1"/>
      <c r="D1048471" s="1"/>
      <c r="E1048471" s="79"/>
      <c r="F1048471" s="5"/>
      <c r="G1048471" s="4"/>
      <c r="H1048471" s="1"/>
    </row>
    <row r="1048472" spans="3:8" s="3" customFormat="1" ht="12.75" customHeight="1">
      <c r="C1048472" s="1"/>
      <c r="D1048472" s="1"/>
      <c r="E1048472" s="79"/>
      <c r="F1048472" s="5"/>
      <c r="G1048472" s="4"/>
      <c r="H1048472" s="1"/>
    </row>
    <row r="1048473" spans="3:8" s="3" customFormat="1" ht="12.75" customHeight="1">
      <c r="C1048473" s="1"/>
      <c r="D1048473" s="1"/>
      <c r="E1048473" s="79"/>
      <c r="F1048473" s="5"/>
      <c r="G1048473" s="4"/>
      <c r="H1048473" s="1"/>
    </row>
    <row r="1048474" spans="3:8" s="3" customFormat="1" ht="12.75" customHeight="1">
      <c r="C1048474" s="1"/>
      <c r="D1048474" s="1"/>
      <c r="E1048474" s="79"/>
      <c r="F1048474" s="5"/>
      <c r="G1048474" s="4"/>
      <c r="H1048474" s="1"/>
    </row>
    <row r="1048475" spans="3:8" s="3" customFormat="1" ht="12.75" customHeight="1">
      <c r="C1048475" s="1"/>
      <c r="D1048475" s="1"/>
      <c r="E1048475" s="79"/>
      <c r="F1048475" s="5"/>
      <c r="G1048475" s="4"/>
      <c r="H1048475" s="1"/>
    </row>
    <row r="1048476" spans="3:8" s="3" customFormat="1" ht="12.75" customHeight="1">
      <c r="C1048476" s="1"/>
      <c r="D1048476" s="1"/>
      <c r="E1048476" s="79"/>
      <c r="F1048476" s="5"/>
      <c r="G1048476" s="4"/>
      <c r="H1048476" s="1"/>
    </row>
    <row r="1048477" spans="3:8" s="3" customFormat="1" ht="12.75" customHeight="1">
      <c r="C1048477" s="1"/>
      <c r="D1048477" s="1"/>
      <c r="E1048477" s="79"/>
      <c r="F1048477" s="5"/>
      <c r="G1048477" s="4"/>
      <c r="H1048477" s="1"/>
    </row>
    <row r="1048478" spans="3:8" s="3" customFormat="1" ht="12.75" customHeight="1">
      <c r="C1048478" s="1"/>
      <c r="D1048478" s="1"/>
      <c r="E1048478" s="79"/>
      <c r="F1048478" s="5"/>
      <c r="G1048478" s="4"/>
      <c r="H1048478" s="1"/>
    </row>
    <row r="1048479" spans="3:8" s="3" customFormat="1" ht="12.75" customHeight="1">
      <c r="C1048479" s="1"/>
      <c r="D1048479" s="1"/>
      <c r="E1048479" s="79"/>
      <c r="F1048479" s="5"/>
      <c r="G1048479" s="4"/>
      <c r="H1048479" s="1"/>
    </row>
    <row r="1048480" spans="3:8" s="3" customFormat="1" ht="12.75" customHeight="1">
      <c r="C1048480" s="1"/>
      <c r="D1048480" s="1"/>
      <c r="E1048480" s="79"/>
      <c r="F1048480" s="5"/>
      <c r="G1048480" s="4"/>
      <c r="H1048480" s="1"/>
    </row>
    <row r="1048481" spans="3:8" s="3" customFormat="1" ht="12.75" customHeight="1">
      <c r="C1048481" s="1"/>
      <c r="D1048481" s="1"/>
      <c r="E1048481" s="79"/>
      <c r="F1048481" s="5"/>
      <c r="G1048481" s="4"/>
      <c r="H1048481" s="1"/>
    </row>
    <row r="1048482" spans="3:8" s="3" customFormat="1" ht="12.75" customHeight="1">
      <c r="C1048482" s="1"/>
      <c r="D1048482" s="1"/>
      <c r="E1048482" s="79"/>
      <c r="F1048482" s="5"/>
      <c r="G1048482" s="4"/>
      <c r="H1048482" s="1"/>
    </row>
    <row r="1048483" spans="3:8" s="3" customFormat="1" ht="12.75" customHeight="1">
      <c r="C1048483" s="1"/>
      <c r="D1048483" s="1"/>
      <c r="E1048483" s="79"/>
      <c r="F1048483" s="5"/>
      <c r="G1048483" s="4"/>
      <c r="H1048483" s="1"/>
    </row>
    <row r="1048484" spans="3:8" s="3" customFormat="1" ht="12.75" customHeight="1">
      <c r="C1048484" s="1"/>
      <c r="D1048484" s="1"/>
      <c r="E1048484" s="79"/>
      <c r="F1048484" s="5"/>
      <c r="G1048484" s="4"/>
      <c r="H1048484" s="1"/>
    </row>
    <row r="1048485" spans="3:8" s="3" customFormat="1" ht="12.75" customHeight="1">
      <c r="C1048485" s="1"/>
      <c r="D1048485" s="1"/>
      <c r="E1048485" s="79"/>
      <c r="F1048485" s="5"/>
      <c r="G1048485" s="4"/>
      <c r="H1048485" s="1"/>
    </row>
    <row r="1048486" spans="3:8" s="3" customFormat="1" ht="12.75" customHeight="1">
      <c r="C1048486" s="1"/>
      <c r="D1048486" s="1"/>
      <c r="E1048486" s="79"/>
      <c r="F1048486" s="5"/>
      <c r="G1048486" s="4"/>
      <c r="H1048486" s="1"/>
    </row>
    <row r="1048487" spans="3:8" s="3" customFormat="1" ht="12.75" customHeight="1">
      <c r="C1048487" s="1"/>
      <c r="D1048487" s="1"/>
      <c r="E1048487" s="79"/>
      <c r="F1048487" s="5"/>
      <c r="G1048487" s="4"/>
      <c r="H1048487" s="1"/>
    </row>
    <row r="1048488" spans="3:8" s="3" customFormat="1" ht="12.75" customHeight="1">
      <c r="C1048488" s="1"/>
      <c r="D1048488" s="1"/>
      <c r="E1048488" s="79"/>
      <c r="F1048488" s="5"/>
      <c r="G1048488" s="4"/>
      <c r="H1048488" s="1"/>
    </row>
    <row r="1048489" spans="3:8" s="3" customFormat="1" ht="12.75" customHeight="1">
      <c r="C1048489" s="1"/>
      <c r="D1048489" s="1"/>
      <c r="E1048489" s="79"/>
      <c r="F1048489" s="5"/>
      <c r="G1048489" s="4"/>
      <c r="H1048489" s="1"/>
    </row>
    <row r="1048490" spans="3:8" s="3" customFormat="1" ht="12.75" customHeight="1">
      <c r="C1048490" s="1"/>
      <c r="D1048490" s="1"/>
      <c r="E1048490" s="79"/>
      <c r="F1048490" s="5"/>
      <c r="G1048490" s="4"/>
      <c r="H1048490" s="1"/>
    </row>
    <row r="1048491" spans="3:8" s="3" customFormat="1" ht="12.75" customHeight="1">
      <c r="C1048491" s="1"/>
      <c r="D1048491" s="1"/>
      <c r="E1048491" s="79"/>
      <c r="F1048491" s="5"/>
      <c r="G1048491" s="4"/>
      <c r="H1048491" s="1"/>
    </row>
    <row r="1048492" spans="3:8" s="3" customFormat="1" ht="12.75" customHeight="1">
      <c r="C1048492" s="1"/>
      <c r="D1048492" s="1"/>
      <c r="E1048492" s="79"/>
      <c r="F1048492" s="5"/>
      <c r="G1048492" s="4"/>
      <c r="H1048492" s="1"/>
    </row>
    <row r="1048493" spans="3:8" s="3" customFormat="1" ht="12.75" customHeight="1">
      <c r="C1048493" s="1"/>
      <c r="D1048493" s="1"/>
      <c r="E1048493" s="79"/>
      <c r="F1048493" s="5"/>
      <c r="G1048493" s="4"/>
      <c r="H1048493" s="1"/>
    </row>
    <row r="1048494" spans="3:8" s="3" customFormat="1" ht="12.75" customHeight="1">
      <c r="C1048494" s="1"/>
      <c r="D1048494" s="1"/>
      <c r="E1048494" s="79"/>
      <c r="F1048494" s="5"/>
      <c r="G1048494" s="4"/>
      <c r="H1048494" s="1"/>
    </row>
    <row r="1048495" spans="3:8" s="3" customFormat="1" ht="12.75" customHeight="1">
      <c r="C1048495" s="1"/>
      <c r="D1048495" s="1"/>
      <c r="E1048495" s="79"/>
      <c r="F1048495" s="5"/>
      <c r="G1048495" s="4"/>
      <c r="H1048495" s="1"/>
    </row>
    <row r="1048496" spans="3:8" s="3" customFormat="1" ht="12.75" customHeight="1">
      <c r="C1048496" s="1"/>
      <c r="D1048496" s="1"/>
      <c r="E1048496" s="79"/>
      <c r="F1048496" s="5"/>
      <c r="G1048496" s="4"/>
      <c r="H1048496" s="1"/>
    </row>
    <row r="1048497" spans="3:8" s="3" customFormat="1" ht="12.75" customHeight="1">
      <c r="C1048497" s="1"/>
      <c r="D1048497" s="1"/>
      <c r="E1048497" s="79"/>
      <c r="F1048497" s="5"/>
      <c r="G1048497" s="4"/>
      <c r="H1048497" s="1"/>
    </row>
    <row r="1048498" spans="3:8" s="3" customFormat="1" ht="12.75" customHeight="1">
      <c r="C1048498" s="1"/>
      <c r="D1048498" s="1"/>
      <c r="E1048498" s="79"/>
      <c r="F1048498" s="5"/>
      <c r="G1048498" s="4"/>
      <c r="H1048498" s="1"/>
    </row>
    <row r="1048499" spans="3:8" s="3" customFormat="1" ht="12.75" customHeight="1">
      <c r="C1048499" s="1"/>
      <c r="D1048499" s="1"/>
      <c r="E1048499" s="79"/>
      <c r="F1048499" s="5"/>
      <c r="G1048499" s="4"/>
      <c r="H1048499" s="1"/>
    </row>
    <row r="1048500" spans="3:8" s="3" customFormat="1" ht="12.75" customHeight="1">
      <c r="C1048500" s="1"/>
      <c r="D1048500" s="1"/>
      <c r="E1048500" s="79"/>
      <c r="F1048500" s="5"/>
      <c r="G1048500" s="4"/>
      <c r="H1048500" s="1"/>
    </row>
    <row r="1048501" spans="3:8" s="3" customFormat="1" ht="12.75" customHeight="1">
      <c r="C1048501" s="1"/>
      <c r="D1048501" s="1"/>
      <c r="E1048501" s="79"/>
      <c r="F1048501" s="5"/>
      <c r="G1048501" s="4"/>
      <c r="H1048501" s="1"/>
    </row>
    <row r="1048502" spans="3:8" s="3" customFormat="1" ht="12.75" customHeight="1">
      <c r="C1048502" s="1"/>
      <c r="D1048502" s="1"/>
      <c r="E1048502" s="79"/>
      <c r="F1048502" s="5"/>
      <c r="G1048502" s="4"/>
      <c r="H1048502" s="1"/>
    </row>
    <row r="1048503" spans="3:8" s="3" customFormat="1" ht="12.75" customHeight="1">
      <c r="C1048503" s="1"/>
      <c r="D1048503" s="1"/>
      <c r="E1048503" s="79"/>
      <c r="F1048503" s="5"/>
      <c r="G1048503" s="4"/>
      <c r="H1048503" s="1"/>
    </row>
    <row r="1048504" spans="3:8" s="3" customFormat="1" ht="12.75" customHeight="1">
      <c r="C1048504" s="1"/>
      <c r="D1048504" s="1"/>
      <c r="E1048504" s="79"/>
      <c r="F1048504" s="5"/>
      <c r="G1048504" s="4"/>
      <c r="H1048504" s="1"/>
    </row>
    <row r="1048505" spans="3:8" s="3" customFormat="1" ht="12.75" customHeight="1">
      <c r="C1048505" s="1"/>
      <c r="D1048505" s="1"/>
      <c r="E1048505" s="79"/>
      <c r="F1048505" s="5"/>
      <c r="G1048505" s="4"/>
      <c r="H1048505" s="1"/>
    </row>
    <row r="1048506" spans="3:8" s="3" customFormat="1" ht="12.75" customHeight="1">
      <c r="C1048506" s="1"/>
      <c r="D1048506" s="1"/>
      <c r="E1048506" s="79"/>
      <c r="F1048506" s="5"/>
      <c r="G1048506" s="4"/>
      <c r="H1048506" s="1"/>
    </row>
    <row r="1048507" spans="3:8" s="3" customFormat="1" ht="12.75" customHeight="1">
      <c r="C1048507" s="1"/>
      <c r="D1048507" s="1"/>
      <c r="E1048507" s="79"/>
      <c r="F1048507" s="5"/>
      <c r="G1048507" s="4"/>
      <c r="H1048507" s="1"/>
    </row>
    <row r="1048508" spans="3:8" s="3" customFormat="1" ht="12.75" customHeight="1">
      <c r="C1048508" s="1"/>
      <c r="D1048508" s="1"/>
      <c r="E1048508" s="79"/>
      <c r="F1048508" s="5"/>
      <c r="G1048508" s="4"/>
      <c r="H1048508" s="1"/>
    </row>
    <row r="1048509" spans="3:8" s="3" customFormat="1" ht="12.75" customHeight="1">
      <c r="C1048509" s="1"/>
      <c r="D1048509" s="1"/>
      <c r="E1048509" s="79"/>
      <c r="F1048509" s="5"/>
      <c r="G1048509" s="4"/>
      <c r="H1048509" s="1"/>
    </row>
    <row r="1048510" spans="3:8" s="3" customFormat="1" ht="12.75" customHeight="1">
      <c r="C1048510" s="1"/>
      <c r="D1048510" s="1"/>
      <c r="E1048510" s="79"/>
      <c r="F1048510" s="5"/>
      <c r="G1048510" s="4"/>
      <c r="H1048510" s="1"/>
    </row>
    <row r="1048511" spans="3:8" s="3" customFormat="1" ht="12.75" customHeight="1">
      <c r="C1048511" s="1"/>
      <c r="D1048511" s="1"/>
      <c r="E1048511" s="79"/>
      <c r="F1048511" s="5"/>
      <c r="G1048511" s="4"/>
      <c r="H1048511" s="1"/>
    </row>
    <row r="1048512" spans="3:8" s="3" customFormat="1" ht="12.75" customHeight="1">
      <c r="C1048512" s="1"/>
      <c r="D1048512" s="1"/>
      <c r="E1048512" s="79"/>
      <c r="F1048512" s="5"/>
      <c r="G1048512" s="4"/>
      <c r="H1048512" s="1"/>
    </row>
    <row r="1048513" spans="3:8" s="3" customFormat="1" ht="12.75" customHeight="1">
      <c r="C1048513" s="1"/>
      <c r="D1048513" s="1"/>
      <c r="E1048513" s="79"/>
      <c r="F1048513" s="5"/>
      <c r="G1048513" s="4"/>
      <c r="H1048513" s="1"/>
    </row>
    <row r="1048514" spans="3:8" s="3" customFormat="1" ht="12.75" customHeight="1">
      <c r="C1048514" s="1"/>
      <c r="D1048514" s="1"/>
      <c r="E1048514" s="79"/>
      <c r="F1048514" s="5"/>
      <c r="G1048514" s="4"/>
      <c r="H1048514" s="1"/>
    </row>
    <row r="1048515" spans="3:8" s="3" customFormat="1" ht="12.75" customHeight="1">
      <c r="C1048515" s="1"/>
      <c r="D1048515" s="1"/>
      <c r="E1048515" s="79"/>
      <c r="F1048515" s="5"/>
      <c r="G1048515" s="4"/>
      <c r="H1048515" s="1"/>
    </row>
    <row r="1048516" spans="3:8" s="3" customFormat="1" ht="12.75" customHeight="1">
      <c r="C1048516" s="1"/>
      <c r="D1048516" s="1"/>
      <c r="E1048516" s="79"/>
      <c r="F1048516" s="5"/>
      <c r="G1048516" s="4"/>
      <c r="H1048516" s="1"/>
    </row>
    <row r="1048517" spans="3:8" s="3" customFormat="1" ht="12.75" customHeight="1">
      <c r="C1048517" s="1"/>
      <c r="D1048517" s="1"/>
      <c r="E1048517" s="79"/>
      <c r="F1048517" s="5"/>
      <c r="G1048517" s="4"/>
      <c r="H1048517" s="1"/>
    </row>
    <row r="1048518" spans="3:8" s="3" customFormat="1" ht="12.75" customHeight="1">
      <c r="C1048518" s="1"/>
      <c r="D1048518" s="1"/>
      <c r="E1048518" s="79"/>
      <c r="F1048518" s="5"/>
      <c r="G1048518" s="4"/>
      <c r="H1048518" s="1"/>
    </row>
    <row r="1048519" spans="3:8" s="3" customFormat="1" ht="12.75" customHeight="1">
      <c r="C1048519" s="1"/>
      <c r="D1048519" s="1"/>
      <c r="E1048519" s="79"/>
      <c r="F1048519" s="5"/>
      <c r="G1048519" s="4"/>
      <c r="H1048519" s="1"/>
    </row>
    <row r="1048520" spans="3:8" s="3" customFormat="1" ht="12.75" customHeight="1">
      <c r="C1048520" s="1"/>
      <c r="D1048520" s="1"/>
      <c r="E1048520" s="79"/>
      <c r="F1048520" s="5"/>
      <c r="G1048520" s="4"/>
      <c r="H1048520" s="1"/>
    </row>
    <row r="1048521" spans="3:8" s="3" customFormat="1" ht="12.75" customHeight="1">
      <c r="C1048521" s="1"/>
      <c r="D1048521" s="1"/>
      <c r="E1048521" s="79"/>
      <c r="F1048521" s="5"/>
      <c r="G1048521" s="4"/>
      <c r="H1048521" s="1"/>
    </row>
    <row r="1048522" spans="3:8" s="3" customFormat="1" ht="12.75" customHeight="1">
      <c r="C1048522" s="1"/>
      <c r="D1048522" s="1"/>
      <c r="E1048522" s="79"/>
      <c r="F1048522" s="5"/>
      <c r="G1048522" s="4"/>
      <c r="H1048522" s="1"/>
    </row>
    <row r="1048523" spans="3:8" s="3" customFormat="1" ht="12.75" customHeight="1">
      <c r="C1048523" s="1"/>
      <c r="D1048523" s="1"/>
      <c r="E1048523" s="79"/>
      <c r="F1048523" s="5"/>
      <c r="G1048523" s="4"/>
      <c r="H1048523" s="1"/>
    </row>
    <row r="1048524" spans="3:8" s="3" customFormat="1" ht="12.75" customHeight="1">
      <c r="C1048524" s="1"/>
      <c r="D1048524" s="1"/>
      <c r="E1048524" s="79"/>
      <c r="F1048524" s="5"/>
      <c r="G1048524" s="4"/>
      <c r="H1048524" s="1"/>
    </row>
    <row r="1048525" spans="3:8" s="3" customFormat="1" ht="12.75" customHeight="1">
      <c r="C1048525" s="1"/>
      <c r="D1048525" s="1"/>
      <c r="E1048525" s="79"/>
      <c r="F1048525" s="5"/>
      <c r="G1048525" s="4"/>
      <c r="H1048525" s="1"/>
    </row>
    <row r="1048526" spans="3:8" s="3" customFormat="1" ht="12.75" customHeight="1">
      <c r="C1048526" s="1"/>
      <c r="D1048526" s="1"/>
      <c r="E1048526" s="79"/>
      <c r="F1048526" s="5"/>
      <c r="G1048526" s="4"/>
      <c r="H1048526" s="1"/>
    </row>
    <row r="1048527" spans="3:8" s="3" customFormat="1" ht="12.75" customHeight="1">
      <c r="C1048527" s="1"/>
      <c r="D1048527" s="1"/>
      <c r="E1048527" s="79"/>
      <c r="F1048527" s="5"/>
      <c r="G1048527" s="4"/>
      <c r="H1048527" s="1"/>
    </row>
    <row r="1048528" spans="3:8" s="3" customFormat="1" ht="12.75" customHeight="1">
      <c r="C1048528" s="1"/>
      <c r="D1048528" s="1"/>
      <c r="E1048528" s="79"/>
      <c r="F1048528" s="5"/>
      <c r="G1048528" s="4"/>
      <c r="H1048528" s="1"/>
    </row>
    <row r="1048529" spans="3:8" s="3" customFormat="1" ht="12.75" customHeight="1">
      <c r="C1048529" s="1"/>
      <c r="D1048529" s="1"/>
      <c r="E1048529" s="79"/>
      <c r="F1048529" s="5"/>
      <c r="G1048529" s="4"/>
      <c r="H1048529" s="1"/>
    </row>
    <row r="1048530" spans="3:8" s="3" customFormat="1" ht="12.75" customHeight="1">
      <c r="C1048530" s="1"/>
      <c r="D1048530" s="1"/>
      <c r="E1048530" s="79"/>
      <c r="F1048530" s="5"/>
      <c r="G1048530" s="4"/>
      <c r="H1048530" s="1"/>
    </row>
    <row r="1048531" spans="3:8" s="3" customFormat="1" ht="12.75" customHeight="1">
      <c r="C1048531" s="1"/>
      <c r="D1048531" s="1"/>
      <c r="E1048531" s="79"/>
      <c r="F1048531" s="5"/>
      <c r="G1048531" s="4"/>
      <c r="H1048531" s="1"/>
    </row>
    <row r="1048532" spans="3:8" s="3" customFormat="1" ht="12.75" customHeight="1">
      <c r="C1048532" s="1"/>
      <c r="D1048532" s="1"/>
      <c r="E1048532" s="79"/>
      <c r="F1048532" s="5"/>
      <c r="G1048532" s="4"/>
      <c r="H1048532" s="1"/>
    </row>
    <row r="1048533" spans="3:8" s="3" customFormat="1" ht="12.75" customHeight="1">
      <c r="C1048533" s="1"/>
      <c r="D1048533" s="1"/>
      <c r="E1048533" s="79"/>
      <c r="F1048533" s="5"/>
      <c r="G1048533" s="4"/>
      <c r="H1048533" s="1"/>
    </row>
    <row r="1048534" spans="3:8" s="3" customFormat="1" ht="12.75" customHeight="1">
      <c r="C1048534" s="1"/>
      <c r="D1048534" s="1"/>
      <c r="E1048534" s="79"/>
      <c r="F1048534" s="5"/>
      <c r="G1048534" s="4"/>
      <c r="H1048534" s="1"/>
    </row>
    <row r="1048535" spans="3:8" s="3" customFormat="1" ht="12.75" customHeight="1">
      <c r="C1048535" s="1"/>
      <c r="D1048535" s="1"/>
      <c r="E1048535" s="79"/>
      <c r="F1048535" s="5"/>
      <c r="G1048535" s="4"/>
      <c r="H1048535" s="1"/>
    </row>
    <row r="1048536" spans="3:8" s="3" customFormat="1" ht="12.75" customHeight="1">
      <c r="C1048536" s="1"/>
      <c r="D1048536" s="1"/>
      <c r="E1048536" s="79"/>
      <c r="F1048536" s="5"/>
      <c r="G1048536" s="4"/>
      <c r="H1048536" s="1"/>
    </row>
    <row r="1048537" spans="3:8" s="3" customFormat="1" ht="12.75" customHeight="1">
      <c r="C1048537" s="1"/>
      <c r="D1048537" s="1"/>
      <c r="E1048537" s="79"/>
      <c r="F1048537" s="5"/>
      <c r="G1048537" s="4"/>
      <c r="H1048537" s="1"/>
    </row>
    <row r="1048538" spans="3:8" s="3" customFormat="1" ht="12.75" customHeight="1">
      <c r="C1048538" s="1"/>
      <c r="D1048538" s="1"/>
      <c r="E1048538" s="79"/>
      <c r="F1048538" s="5"/>
      <c r="G1048538" s="4"/>
      <c r="H1048538" s="1"/>
    </row>
    <row r="1048539" spans="3:8" s="3" customFormat="1" ht="12.75" customHeight="1">
      <c r="C1048539" s="1"/>
      <c r="D1048539" s="1"/>
      <c r="E1048539" s="79"/>
      <c r="F1048539" s="5"/>
      <c r="G1048539" s="4"/>
      <c r="H1048539" s="1"/>
    </row>
    <row r="1048540" spans="3:8" s="3" customFormat="1" ht="12.75" customHeight="1">
      <c r="C1048540" s="1"/>
      <c r="D1048540" s="1"/>
      <c r="E1048540" s="79"/>
      <c r="F1048540" s="5"/>
      <c r="G1048540" s="4"/>
      <c r="H1048540" s="1"/>
    </row>
    <row r="1048541" spans="3:8" s="3" customFormat="1" ht="12.75" customHeight="1">
      <c r="C1048541" s="1"/>
      <c r="D1048541" s="1"/>
      <c r="E1048541" s="79"/>
      <c r="F1048541" s="5"/>
      <c r="G1048541" s="4"/>
      <c r="H1048541" s="1"/>
    </row>
    <row r="1048542" spans="3:8" s="3" customFormat="1" ht="12.75" customHeight="1">
      <c r="C1048542" s="1"/>
      <c r="D1048542" s="1"/>
      <c r="E1048542" s="79"/>
      <c r="F1048542" s="5"/>
      <c r="G1048542" s="4"/>
      <c r="H1048542" s="1"/>
    </row>
    <row r="1048543" spans="3:8" s="3" customFormat="1" ht="12.75" customHeight="1">
      <c r="C1048543" s="1"/>
      <c r="D1048543" s="1"/>
      <c r="E1048543" s="79"/>
      <c r="F1048543" s="5"/>
      <c r="G1048543" s="4"/>
      <c r="H1048543" s="1"/>
    </row>
    <row r="1048544" spans="3:8" s="3" customFormat="1" ht="12.75" customHeight="1">
      <c r="C1048544" s="1"/>
      <c r="D1048544" s="1"/>
      <c r="E1048544" s="79"/>
      <c r="F1048544" s="5"/>
      <c r="G1048544" s="4"/>
      <c r="H1048544" s="1"/>
    </row>
    <row r="1048545" spans="3:8" s="3" customFormat="1" ht="12.75" customHeight="1">
      <c r="C1048545" s="1"/>
      <c r="D1048545" s="1"/>
      <c r="E1048545" s="79"/>
      <c r="F1048545" s="5"/>
      <c r="G1048545" s="4"/>
      <c r="H1048545" s="1"/>
    </row>
    <row r="1048546" spans="3:8" s="3" customFormat="1" ht="12.75" customHeight="1">
      <c r="C1048546" s="1"/>
      <c r="D1048546" s="1"/>
      <c r="E1048546" s="79"/>
      <c r="F1048546" s="5"/>
      <c r="G1048546" s="4"/>
      <c r="H1048546" s="1"/>
    </row>
    <row r="1048547" spans="3:8" s="3" customFormat="1" ht="12.75" customHeight="1">
      <c r="C1048547" s="1"/>
      <c r="D1048547" s="1"/>
      <c r="E1048547" s="79"/>
      <c r="F1048547" s="5"/>
      <c r="G1048547" s="4"/>
      <c r="H1048547" s="1"/>
    </row>
    <row r="1048548" spans="3:8" s="3" customFormat="1" ht="12.75" customHeight="1">
      <c r="C1048548" s="1"/>
      <c r="D1048548" s="1"/>
      <c r="E1048548" s="79"/>
      <c r="F1048548" s="5"/>
      <c r="G1048548" s="4"/>
      <c r="H1048548" s="1"/>
    </row>
    <row r="1048549" spans="3:8" s="3" customFormat="1" ht="12.75" customHeight="1">
      <c r="C1048549" s="1"/>
      <c r="D1048549" s="1"/>
      <c r="E1048549" s="79"/>
      <c r="F1048549" s="5"/>
      <c r="G1048549" s="4"/>
      <c r="H1048549" s="1"/>
    </row>
    <row r="1048550" spans="3:8" s="3" customFormat="1" ht="12.75" customHeight="1">
      <c r="C1048550" s="1"/>
      <c r="D1048550" s="1"/>
      <c r="E1048550" s="79"/>
      <c r="F1048550" s="5"/>
      <c r="G1048550" s="4"/>
      <c r="H1048550" s="1"/>
    </row>
    <row r="1048551" spans="3:8" s="3" customFormat="1" ht="12.75" customHeight="1">
      <c r="C1048551" s="1"/>
      <c r="D1048551" s="1"/>
      <c r="E1048551" s="79"/>
      <c r="F1048551" s="5"/>
      <c r="G1048551" s="4"/>
      <c r="H1048551" s="1"/>
    </row>
    <row r="1048552" spans="3:8" s="3" customFormat="1" ht="12.75" customHeight="1">
      <c r="C1048552" s="1"/>
      <c r="D1048552" s="1"/>
      <c r="E1048552" s="79"/>
      <c r="F1048552" s="5"/>
      <c r="G1048552" s="4"/>
      <c r="H1048552" s="1"/>
    </row>
    <row r="1048553" spans="3:8" s="3" customFormat="1" ht="12.75" customHeight="1">
      <c r="C1048553" s="1"/>
      <c r="D1048553" s="1"/>
      <c r="E1048553" s="79"/>
      <c r="F1048553" s="5"/>
      <c r="G1048553" s="4"/>
      <c r="H1048553" s="1"/>
    </row>
    <row r="1048554" spans="3:8" s="3" customFormat="1" ht="12.75" customHeight="1">
      <c r="C1048554" s="1"/>
      <c r="D1048554" s="1"/>
      <c r="E1048554" s="79"/>
      <c r="F1048554" s="5"/>
      <c r="G1048554" s="4"/>
      <c r="H1048554" s="1"/>
    </row>
    <row r="1048555" spans="3:8" s="3" customFormat="1" ht="12.75" customHeight="1">
      <c r="C1048555" s="1"/>
      <c r="D1048555" s="1"/>
      <c r="E1048555" s="79"/>
      <c r="F1048555" s="5"/>
      <c r="G1048555" s="4"/>
      <c r="H1048555" s="1"/>
    </row>
    <row r="1048556" spans="3:8" s="3" customFormat="1" ht="12.75" customHeight="1">
      <c r="C1048556" s="1"/>
      <c r="D1048556" s="1"/>
      <c r="E1048556" s="79"/>
      <c r="F1048556" s="5"/>
      <c r="G1048556" s="4"/>
      <c r="H1048556" s="1"/>
    </row>
    <row r="1048557" spans="3:8" s="3" customFormat="1" ht="12.75" customHeight="1">
      <c r="C1048557" s="1"/>
      <c r="D1048557" s="1"/>
      <c r="E1048557" s="79"/>
      <c r="F1048557" s="5"/>
      <c r="G1048557" s="4"/>
      <c r="H1048557" s="1"/>
    </row>
    <row r="1048558" spans="3:8" s="3" customFormat="1" ht="12.75" customHeight="1">
      <c r="C1048558" s="1"/>
      <c r="D1048558" s="1"/>
      <c r="E1048558" s="79"/>
      <c r="F1048558" s="5"/>
      <c r="G1048558" s="4"/>
      <c r="H1048558" s="1"/>
    </row>
    <row r="1048559" spans="3:8" s="3" customFormat="1" ht="12.75" customHeight="1">
      <c r="C1048559" s="1"/>
      <c r="D1048559" s="1"/>
      <c r="E1048559" s="79"/>
      <c r="F1048559" s="5"/>
      <c r="G1048559" s="4"/>
      <c r="H1048559" s="1"/>
    </row>
    <row r="1048560" spans="3:8" s="3" customFormat="1" ht="12.75" customHeight="1">
      <c r="C1048560" s="1"/>
      <c r="D1048560" s="1"/>
      <c r="E1048560" s="79"/>
      <c r="F1048560" s="5"/>
      <c r="G1048560" s="4"/>
      <c r="H1048560" s="1"/>
    </row>
    <row r="1048561" spans="3:8" s="3" customFormat="1" ht="12.75" customHeight="1">
      <c r="C1048561" s="1"/>
      <c r="D1048561" s="1"/>
      <c r="E1048561" s="79"/>
      <c r="F1048561" s="5"/>
      <c r="G1048561" s="4"/>
      <c r="H1048561" s="1"/>
    </row>
    <row r="1048562" spans="3:8" s="3" customFormat="1" ht="12.75" customHeight="1">
      <c r="C1048562" s="1"/>
      <c r="D1048562" s="1"/>
      <c r="E1048562" s="79"/>
      <c r="F1048562" s="5"/>
      <c r="G1048562" s="4"/>
      <c r="H1048562" s="1"/>
    </row>
    <row r="1048563" spans="3:8" s="3" customFormat="1" ht="12.75" customHeight="1">
      <c r="C1048563" s="1"/>
      <c r="D1048563" s="1"/>
      <c r="E1048563" s="79"/>
      <c r="F1048563" s="5"/>
      <c r="G1048563" s="4"/>
      <c r="H1048563" s="1"/>
    </row>
    <row r="1048564" spans="3:8" s="3" customFormat="1" ht="12.75" customHeight="1">
      <c r="C1048564" s="1"/>
      <c r="D1048564" s="1"/>
      <c r="E1048564" s="79"/>
      <c r="F1048564" s="5"/>
      <c r="G1048564" s="4"/>
      <c r="H1048564" s="1"/>
    </row>
    <row r="1048565" spans="3:8" s="3" customFormat="1" ht="12.75" customHeight="1">
      <c r="C1048565" s="1"/>
      <c r="D1048565" s="1"/>
      <c r="E1048565" s="79"/>
      <c r="F1048565" s="5"/>
      <c r="G1048565" s="4"/>
      <c r="H1048565" s="1"/>
    </row>
    <row r="1048566" spans="3:8" s="3" customFormat="1" ht="12.75" customHeight="1">
      <c r="C1048566" s="1"/>
      <c r="D1048566" s="1"/>
      <c r="E1048566" s="79"/>
      <c r="F1048566" s="5"/>
      <c r="G1048566" s="4"/>
      <c r="H1048566" s="1"/>
    </row>
    <row r="1048567" spans="3:8" s="3" customFormat="1" ht="12.75" customHeight="1">
      <c r="C1048567" s="1"/>
      <c r="D1048567" s="1"/>
      <c r="E1048567" s="79"/>
      <c r="F1048567" s="5"/>
      <c r="G1048567" s="4"/>
      <c r="H1048567" s="1"/>
    </row>
  </sheetData>
  <mergeCells count="17">
    <mergeCell ref="A47:G47"/>
    <mergeCell ref="A1:G1"/>
    <mergeCell ref="A2:C2"/>
    <mergeCell ref="A5:D5"/>
    <mergeCell ref="A27:D27"/>
    <mergeCell ref="A37:D37"/>
    <mergeCell ref="A4:G4"/>
    <mergeCell ref="A72:D72"/>
    <mergeCell ref="A92:D92"/>
    <mergeCell ref="A82:D82"/>
    <mergeCell ref="A48:D48"/>
    <mergeCell ref="D111:F111"/>
    <mergeCell ref="A107:F107"/>
    <mergeCell ref="A108:B108"/>
    <mergeCell ref="D108:F108"/>
    <mergeCell ref="D109:F109"/>
    <mergeCell ref="D110:F110"/>
  </mergeCells>
  <printOptions horizontalCentered="1"/>
  <pageMargins left="0.35433070866141736" right="0.19685039370078741" top="0.55118110236220474" bottom="0.43307086614173229" header="0.15748031496062992" footer="0.19685039370078741"/>
  <pageSetup paperSize="9" scale="80" fitToWidth="0" fitToHeight="0" pageOrder="overThenDown" orientation="portrait" r:id="rId1"/>
  <headerFooter alignWithMargins="0"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OSA_ul__Ugory</vt:lpstr>
      <vt:lpstr>OSA_ul__Ugory!Obszar_wydruku</vt:lpstr>
      <vt:lpstr>OSA_ul__Ugory!Tytuły_wydruku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Agnieszka Kusz</cp:lastModifiedBy>
  <cp:revision>92</cp:revision>
  <cp:lastPrinted>2019-06-04T10:07:41Z</cp:lastPrinted>
  <dcterms:created xsi:type="dcterms:W3CDTF">2017-07-04T04:43:53Z</dcterms:created>
  <dcterms:modified xsi:type="dcterms:W3CDTF">2019-06-12T09:56:04Z</dcterms:modified>
</cp:coreProperties>
</file>