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C:\Users\Krystyna\Desktop\Inne\Prace\2020.07-08 Praca\2020.08.03 Przetarg - przychodnia\Poprawki Km\"/>
    </mc:Choice>
  </mc:AlternateContent>
  <xr:revisionPtr revIDLastSave="0" documentId="13_ncr:1_{38EC016B-9C77-4E02-9EF3-90ED156FBC0D}" xr6:coauthVersionLast="45" xr6:coauthVersionMax="45" xr10:uidLastSave="{00000000-0000-0000-0000-000000000000}"/>
  <bookViews>
    <workbookView xWindow="-108" yWindow="-108" windowWidth="23256" windowHeight="12576" activeTab="2" xr2:uid="{00000000-000D-0000-FFFF-FFFF00000000}"/>
  </bookViews>
  <sheets>
    <sheet name="Podsumowanie koszt" sheetId="5" r:id="rId1"/>
    <sheet name="Zadanie nr 1 " sheetId="1" r:id="rId2"/>
    <sheet name="Zadanie nr 2" sheetId="4" r:id="rId3"/>
  </sheets>
  <definedNames>
    <definedName name="_xlnm.Print_Area" localSheetId="0">'Podsumowanie koszt'!$A$1:$E$42</definedName>
  </definedNames>
  <calcPr calcId="181029" fullPrecision="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6" i="4" l="1"/>
  <c r="G77" i="4"/>
  <c r="G78" i="4"/>
  <c r="G79" i="4"/>
  <c r="G80" i="4"/>
  <c r="G81" i="4"/>
  <c r="G82" i="4"/>
  <c r="G83" i="4"/>
  <c r="G84" i="4"/>
  <c r="G85" i="4"/>
  <c r="G86" i="4"/>
  <c r="G87" i="4"/>
  <c r="G75" i="4"/>
  <c r="G90" i="4"/>
  <c r="G91" i="4"/>
  <c r="G92" i="4"/>
  <c r="G93" i="4"/>
  <c r="G94" i="4"/>
  <c r="G95" i="4"/>
  <c r="G96" i="4"/>
  <c r="G97" i="4"/>
  <c r="G98" i="4"/>
  <c r="G99" i="4"/>
  <c r="G100" i="4"/>
  <c r="G101" i="4"/>
  <c r="G102" i="4"/>
  <c r="G89" i="4"/>
  <c r="G112" i="4"/>
  <c r="G113" i="4"/>
  <c r="G111" i="4"/>
  <c r="G105" i="4"/>
  <c r="G106" i="4"/>
  <c r="G107" i="4"/>
  <c r="G108" i="4"/>
  <c r="G109" i="4"/>
  <c r="G104"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10" i="4" l="1"/>
  <c r="G103" i="4"/>
  <c r="G88" i="4"/>
  <c r="G74" i="4"/>
  <c r="G73" i="4" l="1"/>
  <c r="C13" i="5" s="1"/>
  <c r="G135" i="4"/>
  <c r="G133" i="4"/>
  <c r="G132" i="4"/>
  <c r="G131" i="4"/>
  <c r="G130" i="4"/>
  <c r="G129" i="4"/>
  <c r="G128" i="4"/>
  <c r="G127" i="4"/>
  <c r="G126" i="4"/>
  <c r="G125" i="4"/>
  <c r="G124" i="4"/>
  <c r="G123" i="4"/>
  <c r="G122" i="4"/>
  <c r="G121" i="4"/>
  <c r="G120" i="4"/>
  <c r="G119" i="4"/>
  <c r="G118" i="4"/>
  <c r="G117" i="4"/>
  <c r="G116" i="4"/>
  <c r="D13" i="5" l="1"/>
  <c r="E13" i="5" s="1"/>
  <c r="G134" i="4"/>
  <c r="G115" i="4"/>
  <c r="G12" i="1"/>
  <c r="G72" i="4"/>
  <c r="G71" i="4"/>
  <c r="G70" i="4"/>
  <c r="G68" i="4"/>
  <c r="G67" i="4"/>
  <c r="G66" i="4"/>
  <c r="G65" i="4"/>
  <c r="G64" i="4"/>
  <c r="G63" i="4"/>
  <c r="G62" i="4"/>
  <c r="G61" i="4"/>
  <c r="G60" i="4"/>
  <c r="G59" i="4"/>
  <c r="G58" i="4"/>
  <c r="G57" i="4"/>
  <c r="G55" i="4"/>
  <c r="G54" i="4"/>
  <c r="G53" i="4"/>
  <c r="G52" i="4"/>
  <c r="G50" i="4"/>
  <c r="G49" i="4"/>
  <c r="G48" i="4"/>
  <c r="G46" i="4"/>
  <c r="G45" i="4"/>
  <c r="G44" i="4"/>
  <c r="G43" i="4"/>
  <c r="G42" i="4"/>
  <c r="G40" i="4"/>
  <c r="G39" i="4"/>
  <c r="G37" i="4"/>
  <c r="G36" i="4"/>
  <c r="G35" i="4"/>
  <c r="G34" i="4"/>
  <c r="G33" i="4"/>
  <c r="G32" i="4"/>
  <c r="G31" i="4"/>
  <c r="G30" i="4"/>
  <c r="G29" i="4"/>
  <c r="G28" i="4"/>
  <c r="G27" i="4"/>
  <c r="G26" i="4"/>
  <c r="G25" i="4"/>
  <c r="G24" i="4"/>
  <c r="G22" i="4"/>
  <c r="G21" i="4"/>
  <c r="G20" i="4"/>
  <c r="G19" i="4"/>
  <c r="G18" i="4"/>
  <c r="G17" i="4"/>
  <c r="G16" i="4"/>
  <c r="G15" i="4"/>
  <c r="G14" i="4"/>
  <c r="G13" i="4"/>
  <c r="G12" i="4"/>
  <c r="G10" i="4"/>
  <c r="G9" i="4"/>
  <c r="G8" i="4"/>
  <c r="G7" i="4"/>
  <c r="G114" i="4" l="1"/>
  <c r="C14" i="5" s="1"/>
  <c r="D14" i="5" s="1"/>
  <c r="E14" i="5" s="1"/>
  <c r="G47" i="4"/>
  <c r="G23" i="4"/>
  <c r="G41" i="4"/>
  <c r="G51" i="4"/>
  <c r="G56" i="4"/>
  <c r="G11" i="4"/>
  <c r="G69" i="4"/>
  <c r="G6" i="4"/>
  <c r="G38" i="4"/>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79" i="1"/>
  <c r="G80" i="1"/>
  <c r="G81" i="1"/>
  <c r="G82" i="1"/>
  <c r="G78" i="1"/>
  <c r="G76" i="1"/>
  <c r="G75" i="1"/>
  <c r="G74" i="1"/>
  <c r="G63" i="1"/>
  <c r="G64" i="1"/>
  <c r="G65" i="1"/>
  <c r="G66" i="1"/>
  <c r="G67" i="1"/>
  <c r="G68" i="1"/>
  <c r="G69" i="1"/>
  <c r="G70" i="1"/>
  <c r="G71" i="1"/>
  <c r="G72" i="1"/>
  <c r="G62" i="1"/>
  <c r="G59" i="1"/>
  <c r="G58" i="1"/>
  <c r="G57" i="1"/>
  <c r="G56" i="1"/>
  <c r="G55" i="1"/>
  <c r="G54" i="1"/>
  <c r="G53" i="1"/>
  <c r="G52" i="1"/>
  <c r="G51" i="1"/>
  <c r="G50" i="1"/>
  <c r="G49" i="1"/>
  <c r="G47" i="1"/>
  <c r="G46" i="1"/>
  <c r="G45" i="1"/>
  <c r="G44" i="1"/>
  <c r="G43" i="1"/>
  <c r="G42" i="1"/>
  <c r="G41" i="1"/>
  <c r="G40" i="1"/>
  <c r="G39" i="1"/>
  <c r="G38" i="1"/>
  <c r="G35" i="1"/>
  <c r="G34" i="1"/>
  <c r="G32" i="1"/>
  <c r="G31" i="1"/>
  <c r="G30" i="1"/>
  <c r="G29" i="1"/>
  <c r="G28" i="1"/>
  <c r="G27" i="1"/>
  <c r="G26" i="1"/>
  <c r="G25" i="1"/>
  <c r="G24" i="1"/>
  <c r="G23" i="1"/>
  <c r="G22" i="1"/>
  <c r="G21" i="1"/>
  <c r="G20" i="1"/>
  <c r="G19" i="1"/>
  <c r="G18" i="1"/>
  <c r="G17" i="1"/>
  <c r="G15" i="1"/>
  <c r="G14" i="1"/>
  <c r="G13" i="1"/>
  <c r="G11" i="1"/>
  <c r="G10" i="1"/>
  <c r="G9" i="1"/>
  <c r="G8" i="1"/>
  <c r="G7" i="1"/>
  <c r="G5" i="4" l="1"/>
  <c r="G125" i="1"/>
  <c r="G84" i="1"/>
  <c r="G48" i="1"/>
  <c r="G61" i="1"/>
  <c r="G77" i="1"/>
  <c r="G6" i="1"/>
  <c r="G73" i="1"/>
  <c r="G37" i="1"/>
  <c r="G33" i="1"/>
  <c r="G16" i="1"/>
  <c r="F178" i="4" l="1"/>
  <c r="F179" i="4" s="1"/>
  <c r="F180" i="4" s="1"/>
  <c r="C12" i="5"/>
  <c r="G83" i="1"/>
  <c r="C8" i="5" s="1"/>
  <c r="D8" i="5" s="1"/>
  <c r="E8" i="5" s="1"/>
  <c r="G36" i="1"/>
  <c r="G5" i="1" s="1"/>
  <c r="C6" i="5" s="1"/>
  <c r="G60" i="1"/>
  <c r="C7" i="5" s="1"/>
  <c r="C15" i="5" l="1"/>
  <c r="D12" i="5"/>
  <c r="E12" i="5" s="1"/>
  <c r="D6" i="5"/>
  <c r="E6" i="5" s="1"/>
  <c r="D7" i="5"/>
  <c r="E7" i="5" s="1"/>
  <c r="C9" i="5"/>
  <c r="F168" i="1"/>
  <c r="F169" i="1" s="1"/>
  <c r="F170" i="1" s="1"/>
  <c r="D15" i="5" l="1"/>
  <c r="E15" i="5" s="1"/>
  <c r="D9" i="5"/>
  <c r="C17" i="5"/>
  <c r="D17" i="5" l="1"/>
  <c r="E9" i="5"/>
  <c r="E17" i="5" s="1"/>
</calcChain>
</file>

<file path=xl/sharedStrings.xml><?xml version="1.0" encoding="utf-8"?>
<sst xmlns="http://schemas.openxmlformats.org/spreadsheetml/2006/main" count="1353" uniqueCount="808">
  <si>
    <t>Podstawa</t>
  </si>
  <si>
    <t>Opis</t>
  </si>
  <si>
    <t>j.m.</t>
  </si>
  <si>
    <t>Wartość</t>
  </si>
  <si>
    <t>1</t>
  </si>
  <si>
    <t>Termoizolacja ścian piwnicznych</t>
  </si>
  <si>
    <t>KNR 2-01 0310-01</t>
  </si>
  <si>
    <t>Ręczne wykopy ciągłe lub jamiste ze skarpami o szer.dna do 1.5 m i głębok.do 1.5m ze złożeniem urobku na odkład (kat.gr.I-II)</t>
  </si>
  <si>
    <t>m3</t>
  </si>
  <si>
    <t>KNR 2-01 0503-01</t>
  </si>
  <si>
    <t>Mechaniczne zasypywanie wnęk za ścianami budowli przy wys.nasypu powyżej 4 m - kat.gr.I-II</t>
  </si>
  <si>
    <t>KNR 4-01 0108-01</t>
  </si>
  <si>
    <t>Opłata za składowanie ziemii</t>
  </si>
  <si>
    <t>Dowóz podsypki do zasypania - wymiana gruntu</t>
  </si>
  <si>
    <t>m2</t>
  </si>
  <si>
    <t>KNR 0-23 2612-01</t>
  </si>
  <si>
    <t>KNR 0-23 2612-06</t>
  </si>
  <si>
    <t>KNR 2-02 0607-01</t>
  </si>
  <si>
    <t>Folia kubełkowa</t>
  </si>
  <si>
    <t>2</t>
  </si>
  <si>
    <t xml:space="preserve">Roboty elewacyjne </t>
  </si>
  <si>
    <t>KNR 4-01 0701-02</t>
  </si>
  <si>
    <t>KNR 4-01 0726-03</t>
  </si>
  <si>
    <t>Uzupełnienie tynków zewnętrznych zwykłych kat.III o podłożach z cegły,pustaków,gazo-i pianobetonów ( do 5 m2 w 1 miejscu )</t>
  </si>
  <si>
    <t>KNR 0-23 2612-02</t>
  </si>
  <si>
    <t>KNR 0-23 2612-04</t>
  </si>
  <si>
    <t>Ocieplenie ścian budynków płytami styropianowymi   - przymocowanie płyt styropianowych za pomocą dybli plastikowych do ścian z cegły</t>
  </si>
  <si>
    <t>szt</t>
  </si>
  <si>
    <t>Ocieplenie ścian budynków płytami styropianowymi - przyklejenie warstwy siatki na ścianach
Krotność = 2</t>
  </si>
  <si>
    <t>KNR 0-23 2612-07</t>
  </si>
  <si>
    <t>Ocieplenie ścian budynków płytami styropianowymi - przyklejenie warstwy siatki na ościeżach</t>
  </si>
  <si>
    <t>KNR 0-23 2612-08</t>
  </si>
  <si>
    <t>Ocieplenie ścian budynków płytami styropianowymi  - ochrona narożników wypukłych kątownikiem metalowym</t>
  </si>
  <si>
    <t>m</t>
  </si>
  <si>
    <t>KNR 0-23 0932-01</t>
  </si>
  <si>
    <t>Wyprawa elewacyjna z tynku mineralnego na ścianach- zaprawa podkładowa</t>
  </si>
  <si>
    <t>KNR 0-23 0932-02</t>
  </si>
  <si>
    <t>Wyprawa elewacyjna z tynku silikatowo- silikonowego na ścianach</t>
  </si>
  <si>
    <t>KNR 0-23 0932-03</t>
  </si>
  <si>
    <t>Wyprawa elewacyjna z tynku silikatowo- silikonowego na ościeżach</t>
  </si>
  <si>
    <t>KNR 2-02 0921-02</t>
  </si>
  <si>
    <t>KNR 2-02 1604-01</t>
  </si>
  <si>
    <t>Rusztowania zewnętrzne rurowe o wys.do 10 m</t>
  </si>
  <si>
    <t>KNR 2-02 0925-01</t>
  </si>
  <si>
    <t>Osłony okien folia polietylenowa</t>
  </si>
  <si>
    <t>KNR 4-01 0535-07</t>
  </si>
  <si>
    <t>Rozebranie obróbek blacharskich - parapety</t>
  </si>
  <si>
    <t>NNRNKB 202 0541-01</t>
  </si>
  <si>
    <t>Parapety  z blachy powlekanej o szer.w rozwinięciu do 25 cm</t>
  </si>
  <si>
    <t>Wymiana stolarki drzwiowej i świetlików</t>
  </si>
  <si>
    <t>KNR 0-19 0931-06</t>
  </si>
  <si>
    <t>KNR 0-19 0929-03
analogia</t>
  </si>
  <si>
    <t>Termoizolacja stropodachu wraz z wymianą pokrycia dachowego</t>
  </si>
  <si>
    <t xml:space="preserve">Stropodach kryty papą  </t>
  </si>
  <si>
    <t>KNR 4-01 0519-01</t>
  </si>
  <si>
    <t>Drobne naprawy pokrycia papowego polegające na umocowaniu pokrycia i zakitowaniu</t>
  </si>
  <si>
    <t>KNR 4-01 0518-05</t>
  </si>
  <si>
    <t>KNR 9-12 0303-04 + KNR 9-12 0303-06 + KNR 4-01 0208-02 + KNR 4-01 0322-02 + KNR 4-01 0206-02 + KNR-W 2-02 0504-01</t>
  </si>
  <si>
    <t>KNR-W 2-02 0504-03</t>
  </si>
  <si>
    <t>Pokrycie dachów papą termozgrzewalną - obróbki z papy nawierzchniowej</t>
  </si>
  <si>
    <t>Rozebranie obróbek blacharskich murów ogniowych,okapów,kołnierzy,gzymsów itp.z blachy nadającej się do użytku</t>
  </si>
  <si>
    <t>KNR 4-01 0535-06</t>
  </si>
  <si>
    <t>Rozebranie rur spustowych z blachy nie nadającej się do użytku</t>
  </si>
  <si>
    <t>KNR 4-01 0535-04</t>
  </si>
  <si>
    <t>Rozebranie rynien z blachy nie nadającej się do użytku</t>
  </si>
  <si>
    <t>NNRNKB 202 0541-02</t>
  </si>
  <si>
    <t>(z.VI) Obróbki blacharskie z blachy powlekanej o szer.w rozwinięciu ponad 25 cm</t>
  </si>
  <si>
    <t>KNR-W 2-02 0529-02</t>
  </si>
  <si>
    <t>Rury spustowe okrągłe o śr. 15 cm - montaż z gotowych elementów z blachy stalowej ocynkowanej i blachy z cynku</t>
  </si>
  <si>
    <t>KNR-W 2-02 0522-02</t>
  </si>
  <si>
    <t>Rynny dachowe półokrągłe o śr. 15 cm - montaż z gotowych elementów z blachy stalowej ocynkowanej i blachy z cynku</t>
  </si>
  <si>
    <t xml:space="preserve">Stropodach kryty blachą </t>
  </si>
  <si>
    <t>KNR 0-15 0522-01</t>
  </si>
  <si>
    <t>Demontaż pokrycia z blachy trapezowej</t>
  </si>
  <si>
    <t>KNR 2-02 0607-02</t>
  </si>
  <si>
    <t>Ułożenie folii paroprzepuszczalnej</t>
  </si>
  <si>
    <t>KNR 2-02 0410-04</t>
  </si>
  <si>
    <t>Ołacenie połaci dachowych łatami 38x50 mm,o rozstawie ponad 24 cm z tarcicy nasyconej
Krotność = 2</t>
  </si>
  <si>
    <t>KNR 0-15 0522-01 + KNR 2-02 0613-03 + KNR 4-01 0322-02</t>
  </si>
  <si>
    <t>1.1</t>
  </si>
  <si>
    <t>1.1.1</t>
  </si>
  <si>
    <t>Spust czynnika grzewczego z instalacji w sposób grawitacyjny</t>
  </si>
  <si>
    <t>kpl</t>
  </si>
  <si>
    <t>1.1.2</t>
  </si>
  <si>
    <t>1.1.3</t>
  </si>
  <si>
    <t>KNNR 8 0412-01</t>
  </si>
  <si>
    <t>Demontaż zaworu grzejnikowego, przelotowy, Fi 15-20 mm</t>
  </si>
  <si>
    <t>KNR-W 4-02 0517-03</t>
  </si>
  <si>
    <t>Wymiana rur przyłącznych do grzejnika, grzejnik żeliwny członowy, stalowy płytowy, konwektor, złącza spawane, Dn 15 mm</t>
  </si>
  <si>
    <t>1.1.5</t>
  </si>
  <si>
    <t>KNNR 4 0411-0101</t>
  </si>
  <si>
    <t>Zawór równoważący DN15  z funkcją równoważenia , nastawy wstępnej , pomiaru , odcięcia, odwodnienia  (wyposażony w samouszczelniające króćce pomiarowe)</t>
  </si>
  <si>
    <t>1.1.6</t>
  </si>
  <si>
    <t>KNNR 4 0411-0202</t>
  </si>
  <si>
    <t>Zawór równoważący DN20  z funkcją równoważenia , nastawy wstępnej , pomiaru , odcięcia, odwodnienia  (wyposażony w samouszczelniające króćce pomiarowe)</t>
  </si>
  <si>
    <t>1.1.7</t>
  </si>
  <si>
    <t>KNNR 4 0411-0301</t>
  </si>
  <si>
    <t>Zawór równoważący DN25  z funkcją równoważenia , nastawy wstępnej , pomiaru , odcięcia, odwodnienia  (wyposażony w samouszczelniające króćce pomiarowe)</t>
  </si>
  <si>
    <t>1.1.8</t>
  </si>
  <si>
    <t>KNNR 4 0411-0401</t>
  </si>
  <si>
    <t>Zawór równoważący DN32  z funkcją równoważenia , nastawy wstępnej , pomiaru , odcięcia, odwodnienia  (wyposażony w samouszczelniające króćce pomiarowe)</t>
  </si>
  <si>
    <t>1.1.9</t>
  </si>
  <si>
    <t>KNR 0-35 0215-02</t>
  </si>
  <si>
    <t>Zawór grzejnikowy termostatyczny o podwójnej regulacji, prosty lub kątowy z głowicami termostatycznymi, armatura Dn 15 mm</t>
  </si>
  <si>
    <t>KNR 0-35 0215-06</t>
  </si>
  <si>
    <t>Zawór grzejnikowy powrotny, prosty lub kątowy, armatura Dn 15 mm</t>
  </si>
  <si>
    <t>KNR 0-35 0215-04</t>
  </si>
  <si>
    <t>Głowica termostatyczna, zakres nastawny 6-28 st.C</t>
  </si>
  <si>
    <t>1.2</t>
  </si>
  <si>
    <t>Próby i rozruch instalacji</t>
  </si>
  <si>
    <t>1.2.1</t>
  </si>
  <si>
    <t>KNR 0-35 0231-06</t>
  </si>
  <si>
    <t>Odpowietrzenie układu i uzupełnienie czynnika grzewczego. Analogia</t>
  </si>
  <si>
    <t>1.2.2</t>
  </si>
  <si>
    <t>KNR 2-15 0404-02</t>
  </si>
  <si>
    <t>Próba szczelności instalacji centralnego ogrzewania, w budynkach niemieszkalnych</t>
  </si>
  <si>
    <t>1.2.3</t>
  </si>
  <si>
    <t>KNR 2-15 0512-01</t>
  </si>
  <si>
    <t>Próba instalacji centralnego ogrzewania (na gorąco), z dokonaniem regulacji</t>
  </si>
  <si>
    <t>2.1</t>
  </si>
  <si>
    <t>KNR-W 4-01 1216-01</t>
  </si>
  <si>
    <t>Zabezpieczenie podłóg folią</t>
  </si>
  <si>
    <t>2.2</t>
  </si>
  <si>
    <t>KNR-W 4-01 0353-15</t>
  </si>
  <si>
    <t>Wykucie z muru gałązek grzejnikowych</t>
  </si>
  <si>
    <t>2.3</t>
  </si>
  <si>
    <t>ZKNR C 1 0101-04</t>
  </si>
  <si>
    <t>Przygotowanie podłoża, uzupełnienie ubytków w tynkach o ilości w stosunku do powierzchni ściany do 5 proc.</t>
  </si>
  <si>
    <t>KNR 4-01 1212-2801</t>
  </si>
  <si>
    <t>Malowanie farbą olejną gałązek grzejnikowych, średnica do 50 mm, 2-krotne</t>
  </si>
  <si>
    <t>KNR 4-04 1107-0101</t>
  </si>
  <si>
    <t>Wywóz złomu z terenu rozbiórki, samochodem skrzyniowym na odległość do 1 km, z załadunkiem i wyładunkiem ręcznym, samochód do 5 t</t>
  </si>
  <si>
    <t>t</t>
  </si>
  <si>
    <t>Wymiany opraw oświetleniowych</t>
  </si>
  <si>
    <t>KNNR 9 0501-03</t>
  </si>
  <si>
    <t>Wymiana i montaż opraw oświetleniowych - Oprawa A1 wg. specyfikacji</t>
  </si>
  <si>
    <t>szt.</t>
  </si>
  <si>
    <t>Wymiana i montaż opraw oświetleniowych - Oprawa B1 wg. specyfikacji</t>
  </si>
  <si>
    <t>Wymiana i montaż opraw oświetleniowych - Oprawa B2 wg. specyfikacji</t>
  </si>
  <si>
    <t>Wymiana i montaż opraw oświetleniowych - Oprawa B3 wg. specyfikacji</t>
  </si>
  <si>
    <t>Wymiana i montaż opraw oświetleniowych - Oprawa C1 wg. specyfikacji</t>
  </si>
  <si>
    <t>Wymiana i montaż opraw oświetleniowych - Oprawa C2 wg. specyfikacji</t>
  </si>
  <si>
    <t>Wymiana i montaż opraw oświetleniowych - Oprawa D1 wg. specyfikacji</t>
  </si>
  <si>
    <t>Wymiana i montaż opraw oświetleniowych - Oprawa E1 wg. specyfikacji</t>
  </si>
  <si>
    <t>Wymiana i montaż opraw oświetleniowych - Oprawa F1 wg. specyfikacji</t>
  </si>
  <si>
    <t>Wymiana i montaż opraw oświetleniowych - Oprawa F2 wg. specyfikacji</t>
  </si>
  <si>
    <t>Wymiana i montaż opraw oświetleniowych - Oprawa G1 wg. specyfikacji</t>
  </si>
  <si>
    <t>Wymiana i montaż opraw oświetleniowych - Oprawa G2 wg. specyfikacji</t>
  </si>
  <si>
    <t>Wymiana i montaż opraw oświetleniowych - Oprawa G3 wg. specyfikacji</t>
  </si>
  <si>
    <t>Wymiana i montaż opraw oświetleniowych - Oprawa G4 wg. specyfikacji</t>
  </si>
  <si>
    <t>Wymiana i montaż opraw oświetleniowych - Oprawa H1 wg. specyfikacji</t>
  </si>
  <si>
    <t>Wymiana i montaż opraw oświetleniowych - Oprawa I1 wg. specyfikacji</t>
  </si>
  <si>
    <t>Wymiana i montaż opraw oświetleniowych - Oprawa I2 wg. specyfikacji</t>
  </si>
  <si>
    <t>Wymiana i montaż opraw oświetleniowych - Oprawa J1 wg. specyfikacji</t>
  </si>
  <si>
    <t>Wymiana i montaż opraw oświetleniowych - Oprawa K1 wg. specyfikacji</t>
  </si>
  <si>
    <t>Wymiana i montaż opraw oświetleniowych - Oprawa L1 wg. specyfikacji</t>
  </si>
  <si>
    <t>Wymiana i montaż opraw oświetleniowych - Oprawa AW1 wg. specyfikacji</t>
  </si>
  <si>
    <t>Wymiana i montaż opraw oświetleniowych - Oprawa AW2 wg. specyfikacji</t>
  </si>
  <si>
    <t>Wymiana i montaż opraw oświetleniowych - Oprawa AW3 wg. specyfikacji</t>
  </si>
  <si>
    <t>Wymiana i montaż opraw oświetleniowych - Oprawa AW4 wg. specyfikacji</t>
  </si>
  <si>
    <t>Wymiana i montaż opraw oświetleniowych - Oprawa AW5 wg. specyfikacji</t>
  </si>
  <si>
    <t>Wymiana i montaż opraw oświetleniowych - Oprawa AW6 wg. specyfikacji</t>
  </si>
  <si>
    <t>Wymiana i montaż opraw oświetleniowych - Oprawa AW7 wg. specyfikacji</t>
  </si>
  <si>
    <t>Wymiana i montaż opraw oświetleniowych - Oprawa EW1 wg. specyfikacji</t>
  </si>
  <si>
    <t>Wymiana i montaż opraw oświetleniowych - Oprawa EW2 wg. specyfikacji</t>
  </si>
  <si>
    <t>KNNR-W 3 1013-01</t>
  </si>
  <si>
    <t>Demontaż / wycofanie istniejących przewodów oświetleniowych oraz opraw</t>
  </si>
  <si>
    <t>KNNR 5 0205-01</t>
  </si>
  <si>
    <t>Przewody kabelkowe o łącznym przekroju żył do 7.5 mm2 układane p.t. w gotowych bruzdach w podłożu innym niż betonowe YDY 3x1,5</t>
  </si>
  <si>
    <t>KNNR-W 3 0309-04</t>
  </si>
  <si>
    <t>Mechaniczne wykucie, zamurowanie i otynkowanie bruzd w ścianach z cegły na zaprawie cementowej</t>
  </si>
  <si>
    <t>KNNR-W 3 1003-04</t>
  </si>
  <si>
    <t>Jednokrotne malowanie farbami emulsyjnymi starych tynków wewnętrznych ścian i sufitów</t>
  </si>
  <si>
    <t>KNNR 5 0206-04</t>
  </si>
  <si>
    <t>Przewody kabelkowe o łącznym przekroju żył do 7.5 mm2 układane n.t. na podłożu innym niż betonowe YDY 3x1,5</t>
  </si>
  <si>
    <t>KNNR 5 1305-01</t>
  </si>
  <si>
    <t>Sprawdzenie samoczynnego wyłączania zasilania (pierwsza próba)</t>
  </si>
  <si>
    <t>prób.</t>
  </si>
  <si>
    <t>KNNR 5 1305-02</t>
  </si>
  <si>
    <t>Sprawdzenie samoczynnego wyłączania zasilania (następna próba)</t>
  </si>
  <si>
    <t>KNNR 5 1303-01</t>
  </si>
  <si>
    <t>Pomiar rezystancji izolacji instalacji elektrycznej - obwód 1-fazowy (pomiar pierwszy)</t>
  </si>
  <si>
    <t>pomiar</t>
  </si>
  <si>
    <t>KNNR 5 1303-02</t>
  </si>
  <si>
    <t>Pomiar rezystancji izolacji instalacji elektrycznej - obwód 1-fazowy (każdy następny pomiar)</t>
  </si>
  <si>
    <t>Pomiar oświetlenia podstawowego i awaryjnego wraz z wykonaniem siatki pomiarowej</t>
  </si>
  <si>
    <t>Instalacja PV</t>
  </si>
  <si>
    <t>Kalkulacja własna</t>
  </si>
  <si>
    <t>Dostawa i montaż podkonstrukcji pod panele fotowoltaiczne (50 szt.)</t>
  </si>
  <si>
    <t>KNNR 5 0406-04</t>
  </si>
  <si>
    <t>Montaż panelu fotowoltaicznego monokrystalicznego 310W</t>
  </si>
  <si>
    <t>KNNR 5 0406-06</t>
  </si>
  <si>
    <t>Falownik instalacji fotowoltaicznej 15,0-3-M</t>
  </si>
  <si>
    <t>KNNR 5 0211-01</t>
  </si>
  <si>
    <t>Przewód do systemów solarnych PV 4mm2</t>
  </si>
  <si>
    <t>KNNR 5 1204-01</t>
  </si>
  <si>
    <t>Montaż i podłączenie złącz DC do paneli fotowoltaicznych</t>
  </si>
  <si>
    <t>Uruchomienie instalacji PV wraz z przeprowadzeniem szkolenia, konfiguracją oprogramowania, sieci Ethernetowej i przygotowanie interfejsu dla użytkownika końcowego</t>
  </si>
  <si>
    <t>KNNR 5 0212-04</t>
  </si>
  <si>
    <t>Przewody kabelkowe o łącznym przekroju żył do 50 mm2 układane w listwach i kanałach elektroinstalacyjnych - Kabel YKY 5x10m2</t>
  </si>
  <si>
    <t>KNNR 5 0113-01</t>
  </si>
  <si>
    <t>Rury ochronne z PCW o śr.do 80 mm typu DVK 75 mm</t>
  </si>
  <si>
    <t>KNNR 5 0114-08</t>
  </si>
  <si>
    <t>Przepusty rurowe hermetyczne w ścianie z rur o śr.do 36 mm - przepust przez ścianę</t>
  </si>
  <si>
    <t>KNNR 5 1105-08</t>
  </si>
  <si>
    <t>Korytka o szerokości do 200 mm przykręcane do gotowych otworów - Koryto BAKS 50H50</t>
  </si>
  <si>
    <t>KNNR 5 1105-09</t>
  </si>
  <si>
    <t>Pokrywy o szerokości do 100 mm przykręcane - Pokrywa BAKS 100</t>
  </si>
  <si>
    <t>KNNR 5 1101-03</t>
  </si>
  <si>
    <t>Wykonanie konstrukcji wsporczych pod trasy kablowe na dachu</t>
  </si>
  <si>
    <t>KNNR 5 0601-01</t>
  </si>
  <si>
    <t>Przewody instalacji odgromowej nienaprężane poziome mocowane na wspornikach obsadzanych - Drut stalowy FeZn fi 8mm2</t>
  </si>
  <si>
    <t>KNNR 5 0612-05</t>
  </si>
  <si>
    <t>Złącza kontrolne w instalacji odgromowej lub przewodach wyrównawczych - połączenie pręt-pręt</t>
  </si>
  <si>
    <t>KNNR 5 0615-01</t>
  </si>
  <si>
    <t>Montaż masztu odgromowego 3M</t>
  </si>
  <si>
    <t>kpl.</t>
  </si>
  <si>
    <t>Montaż iglicy kominowej 2M</t>
  </si>
  <si>
    <t>KNNR 5 0203-01</t>
  </si>
  <si>
    <t>Przewody kabelkowe o łącznym przekroju żył do 7.5 mm2 wciągane do rur - LGYżo 1x6mm2</t>
  </si>
  <si>
    <t>KNNR 5 0203-03</t>
  </si>
  <si>
    <t>Przewody kabelkowe o łącznym przekroju żył do 30 mm2 wciągane do rur - LGYżo 1x16mm2</t>
  </si>
  <si>
    <t>KNNR 5 0102-06</t>
  </si>
  <si>
    <t>Rury winidurowe karbowane (giętkie) o śr.do 23 mm układane p.t. w gotowych bruzdach w podłożu innym niż beton - rura peschla fi 20/14 1mm</t>
  </si>
  <si>
    <t>KNNR 5 0406-01</t>
  </si>
  <si>
    <t>Montaż szyny ekwipotencjalnej</t>
  </si>
  <si>
    <t>Przewody kabelkowe o łącznym przekroju żył do 7.5 mm2 wciągane do rur - Magistrala MODBUS LiYCY 2x2x0,75mm2</t>
  </si>
  <si>
    <t>KNNR 5 1203-01</t>
  </si>
  <si>
    <t>Podłączenie przewodów pojedynczych o przekroju żyły do 2.5 mm2 pod zaciski lub bolce</t>
  </si>
  <si>
    <t>szt.żył</t>
  </si>
  <si>
    <t>Przewody kabelkowe o łącznym przekroju żył do 7.5 mm2 wciągane do rur - Przewód UTP 4x2x0,5 kat. 5e</t>
  </si>
  <si>
    <t>KNR AT-35 0107-01</t>
  </si>
  <si>
    <t>Montaż gniazda RJ-45</t>
  </si>
  <si>
    <t>KNNR 5 0404-02</t>
  </si>
  <si>
    <t>Montaż rozdzielnicy RDC</t>
  </si>
  <si>
    <t>KNNR 5 0407-03</t>
  </si>
  <si>
    <t>Montaż Rozłącznika bezpiecznikowego 1P DC 1000V</t>
  </si>
  <si>
    <t>Montaż ochronnika przepięć instalacji PV</t>
  </si>
  <si>
    <t>Montaż rozdzielnicy RPV-AC</t>
  </si>
  <si>
    <t>KNNR 5 0406-02</t>
  </si>
  <si>
    <t>Montaż licznika dwukierunkowego</t>
  </si>
  <si>
    <t>KNNR 5 0407-02</t>
  </si>
  <si>
    <t>Wyłącznik nadprądowy 3-biegunowy w rozdzielnicach - C32 / 3P</t>
  </si>
  <si>
    <t>KNNR 5 0407-04</t>
  </si>
  <si>
    <t>Wyłącznik przeciwporażeniowy 3 (4)-biegunowy w rozdzielnicach - 40A/0,03A AC</t>
  </si>
  <si>
    <t>Rozłącznik 3 (4)-biegunowy w rozdzielnicach IS-32/3</t>
  </si>
  <si>
    <t>Wyłącznik nadprądowy 3-biegunowy w rozdzielnicach - C6A / 3P</t>
  </si>
  <si>
    <t>Modernizacja i dostosowanie rozdzielnicy RG</t>
  </si>
  <si>
    <t>Wymiana złącz instalacji odgromowej wraz z infrastrukturą towarzyszącą oraz montażem puszek na elewacji</t>
  </si>
  <si>
    <t>KNNR 5 1301-02</t>
  </si>
  <si>
    <t>Sprawdzenie i pomiar 3-fazowego obwodu elektrycznego niskiego napięcia</t>
  </si>
  <si>
    <t>KNNR 5 1301-01</t>
  </si>
  <si>
    <t>Sprawdzenie i pomiar 1-fazowego obwodu elektrycznego niskiego napięcia - Badanie obwodów DC instalacji PV oraz parametrów ogniw</t>
  </si>
  <si>
    <t>KNNR-W 3 1006-04</t>
  </si>
  <si>
    <t>Jednokrotne malowanie pasów farbą emulsyjną na zewnątrz obiektu</t>
  </si>
  <si>
    <t>KNNR 5 1304-03</t>
  </si>
  <si>
    <t>Badania i pomiary instalacji piorunochronnej</t>
  </si>
  <si>
    <t>Obmiar</t>
  </si>
  <si>
    <t>Cena jednostkowa</t>
  </si>
  <si>
    <t>INSTALACJE ELEKTRYCZNE</t>
  </si>
  <si>
    <t>ROBOTY BUDOWLANE</t>
  </si>
  <si>
    <t>1.2.4</t>
  </si>
  <si>
    <t>1.2.5</t>
  </si>
  <si>
    <t>1.2.6</t>
  </si>
  <si>
    <t>1.2.7</t>
  </si>
  <si>
    <t>1.2.8</t>
  </si>
  <si>
    <t>1.2.9</t>
  </si>
  <si>
    <t>1.2.10</t>
  </si>
  <si>
    <t>1.2.11</t>
  </si>
  <si>
    <t>1.2.12</t>
  </si>
  <si>
    <t>1.2.13</t>
  </si>
  <si>
    <t>1.2.14</t>
  </si>
  <si>
    <t>1.2.15</t>
  </si>
  <si>
    <t>1.2.16</t>
  </si>
  <si>
    <t>1.3</t>
  </si>
  <si>
    <t>1.3.1</t>
  </si>
  <si>
    <t>1.3.2</t>
  </si>
  <si>
    <t>1.4</t>
  </si>
  <si>
    <t>1.4.1</t>
  </si>
  <si>
    <t>1.4.1.1</t>
  </si>
  <si>
    <t>1.4.1.2</t>
  </si>
  <si>
    <t>1.4.1.3</t>
  </si>
  <si>
    <t>1.4.1.4</t>
  </si>
  <si>
    <t>1.4.1.5</t>
  </si>
  <si>
    <t>1.4.1.6</t>
  </si>
  <si>
    <t>1.4.1.7</t>
  </si>
  <si>
    <t>1.4.1.8</t>
  </si>
  <si>
    <t>1.4.1.9</t>
  </si>
  <si>
    <t>1.4.1.10</t>
  </si>
  <si>
    <t>1.4.2</t>
  </si>
  <si>
    <t>1.4.2.1</t>
  </si>
  <si>
    <t>1.4.2.2</t>
  </si>
  <si>
    <t>1.4.2.3</t>
  </si>
  <si>
    <t>1.4.2.4</t>
  </si>
  <si>
    <t>1.4.2.5</t>
  </si>
  <si>
    <t>1.4.2.6</t>
  </si>
  <si>
    <t>1.4.2.7</t>
  </si>
  <si>
    <t>1.4.2.8</t>
  </si>
  <si>
    <t>1.4.2.9</t>
  </si>
  <si>
    <t>1.4.2.10</t>
  </si>
  <si>
    <t>1.4.2.11</t>
  </si>
  <si>
    <t>Roboty instalacyjne - Armatura</t>
  </si>
  <si>
    <t>2.2.1</t>
  </si>
  <si>
    <t>2.1.1</t>
  </si>
  <si>
    <t>2.1.2</t>
  </si>
  <si>
    <t>2.1.3</t>
  </si>
  <si>
    <t>2.1.4</t>
  </si>
  <si>
    <t>2.1.5</t>
  </si>
  <si>
    <t>2.1.6</t>
  </si>
  <si>
    <t>2.1.7</t>
  </si>
  <si>
    <t>2.1.8</t>
  </si>
  <si>
    <t>2.1.9</t>
  </si>
  <si>
    <t>2.1.10</t>
  </si>
  <si>
    <t>2.1.11</t>
  </si>
  <si>
    <t>2.2.2</t>
  </si>
  <si>
    <t>2.2.3</t>
  </si>
  <si>
    <t>Roboty towarzyszące</t>
  </si>
  <si>
    <t>3.1</t>
  </si>
  <si>
    <t>2.3.1</t>
  </si>
  <si>
    <t>2.3.2</t>
  </si>
  <si>
    <t>2.3.3</t>
  </si>
  <si>
    <t>2.3.4</t>
  </si>
  <si>
    <t>2.3.5</t>
  </si>
  <si>
    <t>3.1.1</t>
  </si>
  <si>
    <t>3.1.2</t>
  </si>
  <si>
    <t>3.1.3</t>
  </si>
  <si>
    <t>3.1.4</t>
  </si>
  <si>
    <t>3.1.5</t>
  </si>
  <si>
    <t>3.1.6</t>
  </si>
  <si>
    <t>3.1.7</t>
  </si>
  <si>
    <t>3.1.8</t>
  </si>
  <si>
    <t>3.1.9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</si>
  <si>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</si>
  <si>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</si>
  <si>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</si>
  <si>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</si>
  <si>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</si>
  <si>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</si>
  <si>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</si>
  <si>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</si>
  <si>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</si>
  <si>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</si>
  <si>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</si>
  <si>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</si>
  <si>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</si>
  <si>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</si>
  <si>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</si>
  <si>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</si>
  <si>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</si>
  <si>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</si>
  <si>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</si>
  <si>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</si>
  <si>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</si>
  <si>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</si>
  <si>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</si>
  <si>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</si>
  <si>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</si>
  <si>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</si>
  <si>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</si>
  <si>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</si>
  <si>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</si>
  <si>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</si>
  <si>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</si>
  <si>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3.2</t>
  </si>
  <si>
    <t>3.2.1</t>
  </si>
  <si>
    <t>3.2.2</t>
  </si>
  <si>
    <t>3.2.3</t>
  </si>
  <si>
    <t>3.2.4</t>
  </si>
  <si>
    <t>3.2.5</t>
  </si>
  <si>
    <t>3.2.6</t>
  </si>
  <si>
    <t>3.2.7</t>
  </si>
  <si>
    <t>3.2.8</t>
  </si>
  <si>
    <t>3.2.9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</si>
  <si>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</si>
  <si>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</si>
  <si>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</si>
  <si>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</si>
  <si>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</si>
  <si>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</si>
  <si>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</si>
  <si>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</si>
  <si>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</si>
  <si>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</si>
  <si>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</si>
  <si>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</si>
  <si>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</si>
  <si>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</si>
  <si>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</si>
  <si>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</si>
  <si>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</si>
  <si>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</si>
  <si>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</si>
  <si>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</si>
  <si>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</si>
  <si>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</si>
  <si>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</si>
  <si>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</si>
  <si>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</si>
  <si>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</si>
  <si>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</si>
  <si>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</si>
  <si>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</si>
  <si>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</si>
  <si>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</si>
  <si>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</si>
  <si>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</si>
  <si>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Razem roboty termomodernizacyjne netto</t>
  </si>
  <si>
    <t>podatek VAT</t>
  </si>
  <si>
    <t>Razem roboty termomodernizacyjne brutto</t>
  </si>
  <si>
    <t>Wywóz ziemi samochodami skrzyniowymi na odległość do 10 km grunt.kat. I-II</t>
  </si>
  <si>
    <t>KNR 4-01 0108-01
KNR 4-01 0108-04</t>
  </si>
  <si>
    <r>
      <t>Wymiana stolarki drewnianej na drzwi aluminiowe U</t>
    </r>
    <r>
      <rPr>
        <vertAlign val="subscript"/>
        <sz val="9"/>
        <color rgb="FF000000"/>
        <rFont val="Microsoft Sans Serif"/>
        <family val="2"/>
        <charset val="238"/>
      </rPr>
      <t>max</t>
    </r>
    <r>
      <rPr>
        <sz val="9"/>
        <color rgb="FF000000"/>
        <rFont val="Microsoft Sans Serif"/>
      </rPr>
      <t>=1,1 W/(m</t>
    </r>
    <r>
      <rPr>
        <vertAlign val="superscript"/>
        <sz val="9"/>
        <color rgb="FF000000"/>
        <rFont val="Microsoft Sans Serif"/>
        <family val="2"/>
        <charset val="238"/>
      </rPr>
      <t>2</t>
    </r>
    <r>
      <rPr>
        <sz val="9"/>
        <color rgb="FF000000"/>
        <rFont val="Microsoft Sans Serif"/>
      </rPr>
      <t xml:space="preserve">*K) - Drzwi wejściowe D1-D5 </t>
    </r>
  </si>
  <si>
    <t>Lp.</t>
  </si>
  <si>
    <t>Roboty rozbiórkowe</t>
  </si>
  <si>
    <t>KNR 4-01 0354-04</t>
  </si>
  <si>
    <t>Wykucie z muru ościeżnic drewnianych o pow.do 2 m2</t>
  </si>
  <si>
    <t>KNR 4-01 0348-02</t>
  </si>
  <si>
    <t>Rozebranie ścianki z cegieł o grubości 1/4 ceg. na zaprawie cementowo-wapiennej</t>
  </si>
  <si>
    <t>KNR 4-01 0329-02</t>
  </si>
  <si>
    <t>Wykucie otworów w ścianach z cegieł o grubości 1/2 ceg. na zaprawie wapiennej lub cementowo-wapiennej dla otworów drzwiowych i okiennych</t>
  </si>
  <si>
    <t>KNR 4-01 0329-03</t>
  </si>
  <si>
    <t>Wykucie otworów w ścianach z cegieł o grubości ponad 1/2 ceg. na zaprawie wapiennej lub cementowo-wapiennej dla otworów drzwiowych i okiennych</t>
  </si>
  <si>
    <t>Ścianki działowe, zamurowania, roboty malarskie, okładziny ścian</t>
  </si>
  <si>
    <t>KNR 4-01 0304-02</t>
  </si>
  <si>
    <t>Uzupełnienie ścian lub zamurowanie otworów w ścianach na zaprawie cementowo-wapiennej bloczkami z betonu komórkowego</t>
  </si>
  <si>
    <t>NNRNKB 202 0190-02</t>
  </si>
  <si>
    <t>(z.VIII) Ścianki działowe o grubości 12 cm z płytek z betonu komórkowego o długości 49 cm na zaprawie klejowej - transport materiałów żurawiem</t>
  </si>
  <si>
    <t>KNR 4-01 0715-01</t>
  </si>
  <si>
    <t>Tynki wewnętrzne zwykłe kat. II wykonywane ręcznie na podłożu z cegły, pustaków ceramicznych, gazo- i pianobetonów na ścianach o powierzchni podłogi do 5 m2</t>
  </si>
  <si>
    <t>KNR 4-01 1202-09
analogia</t>
  </si>
  <si>
    <t>Zeskrobanie i zmycie starej farby w pomieszczeniach o powierzchni podłogi ponad 5 m2 - Analogia - Przetarcie ścian papierem ściernym gr 150-200 tak, aby lekko je przerysować, oczyszczenie powierzchni ze wszelkich brudów i tłuszczy. W pozycji ująć odpylenie i odtłuszczenie</t>
  </si>
  <si>
    <t>NNRNKB 202 1134-02</t>
  </si>
  <si>
    <t>NNRNKB 202 2013-01</t>
  </si>
  <si>
    <t>(z.X) Gładzie gipsowe gr. 3 mm jednowarstwowe na ścianach na podłożu z tynku w pomieszczeniach o pow. podłogi ponad 5 m2 - Wykonanie gladzi wapienno-cementowej przeznaczonej do pomieszczeń mokrych na istniejących ścianach</t>
  </si>
  <si>
    <t>KNR 4-01 1204-02</t>
  </si>
  <si>
    <t>Dwukrotne malowanie farbami emulsyjnymi starych tynków wewnętrznych ścian - pomalowanie pomieszczeń do wysokości sufitu podwieszonego farbą lateksową</t>
  </si>
  <si>
    <t>KNR 4-01 1204-01</t>
  </si>
  <si>
    <t>Dwukrotne malowanie farbami emulsyjnymi starych tynków wewnętrznych sufitów</t>
  </si>
  <si>
    <t>KNR 2-02 0829-01</t>
  </si>
  <si>
    <t>Licowanie ścian płytkami na klej - przygotowanie podłoża</t>
  </si>
  <si>
    <t>KNR-W 2-02 0840-05</t>
  </si>
  <si>
    <t>Licowanie ścian płytkami z kamieni sztucznych o wym. 20x25 cm na zaprawie klejowej</t>
  </si>
  <si>
    <t xml:space="preserve">
analiza indywidualna</t>
  </si>
  <si>
    <t>Demontaż oraz ponowny montaż ozdób ściennych w korytarzu nr 46</t>
  </si>
  <si>
    <t>Roboty posadzkowe</t>
  </si>
  <si>
    <t>KNR 4-01 0818-05
analogia</t>
  </si>
  <si>
    <t>Zerwanie posadzki z tworzyw sztucznych - zerwanie wykładziny PCV w pomieszczeniach w których zakłada się ułożenie nowej wykładziny PCV wraz z cokolikami z PCV, w pozycji uwzględnić dodatkowo przygotowanie powierzchni pod wykonanie wylewek samopoziomujących tj. usunięcie luźnych fragmentów posadzek</t>
  </si>
  <si>
    <t>KNR 4-01 0811-07
analogia</t>
  </si>
  <si>
    <t>Rozebranie posadzki z płytek na zaprawie cementowej</t>
  </si>
  <si>
    <t>Rozebranie cokolików  z płytek ceramicznych wpomieszczeniach z płytkami ceramicznymi</t>
  </si>
  <si>
    <t>NNRNKB 202 1134-01</t>
  </si>
  <si>
    <t>KNR-W 2-02 1101-01
analogia</t>
  </si>
  <si>
    <t>NNRNKB 202 1130-02</t>
  </si>
  <si>
    <t>(z.VII) Warstwy wyrównujące i wygładzające z zaprawy samopoziomującej grubości 5 mm wykonywane w pomieszczeniach o pow. ponad 8 m2</t>
  </si>
  <si>
    <t>NNRNKB 202 1130-03</t>
  </si>
  <si>
    <t>(z.VII) Warstwy wyrównujące i wygładzające z zaprawy samopoziomującej - dodatek lub potrącenie za zmianę grubości o 1 mm</t>
  </si>
  <si>
    <t>KNR-W 2-02 1123-02
analogia</t>
  </si>
  <si>
    <t>Posadzki z wykładzin z tworzyw sztucznych bez warstwy izolacyjnej rulonowe - wykładzina homogeniczna  grubości 2mm z wywinięciem 10cm na cokół ściany z wykonanymi wyobleniami cokołów.</t>
  </si>
  <si>
    <t>KNR-W 2-02 1123-04</t>
  </si>
  <si>
    <t>Posadzki z wykładzin z tworzyw sztucznych - zgrzewanie wykładzin rulonowych - z wywinięciem 10cm na cokół ściany</t>
  </si>
  <si>
    <t>KNR 0-12 1118-03</t>
  </si>
  <si>
    <t>Posadzki z płytek o wymiarach 30 x 30 cm, układanych metodą zwykłą</t>
  </si>
  <si>
    <t>KNR 2-02 0602-09</t>
  </si>
  <si>
    <t>Izolacje przeciwwilgociowe powłokowe bitumiczne poziome - wykonywane na zimno z roztworu asfaltowego - pierwsza warstwa - izolacja powłokowa pomieszczeń z wywinięciem na ściany na wysokość 15 cm</t>
  </si>
  <si>
    <t>KNR 2-02 0602-10</t>
  </si>
  <si>
    <t>Izolacje przeciwwilgociowe powłokowe bitumiczne poziome - wykonywane na zimno z roztworu asfaltowego - druga i następna warstwa - izolacja powłokowa pomieszczeń z wywinięciem na ściany na wysokość 15 cm</t>
  </si>
  <si>
    <t>Uzupełnienie posadzki w progach drzwiowych w miejscu wykuwanych otworów drzwiowych w nawiązaniu do istniejącej posadzki na korytarzach (szerokość progu 15 cm 2 sztuki, szerokość progu 30cm - 1 sztuka)</t>
  </si>
  <si>
    <t>KNNR 7 0507-04</t>
  </si>
  <si>
    <t>Progi i listwy osłaniające aluminiowe - montaż listew łączących posadzki (profil ukryty w przestrzeni posadzki)</t>
  </si>
  <si>
    <t>Sufity podwieszane</t>
  </si>
  <si>
    <t>Demontaż istniejących sufitów podwieszonych kasetonowych - konstrukcja i wypełenienie</t>
  </si>
  <si>
    <t>NNRNKB 202 2702-02
analogia</t>
  </si>
  <si>
    <t xml:space="preserve">Prace uzupełniające po wykuciu otworów na korytarzach </t>
  </si>
  <si>
    <t>KNR 0-12 1119-01</t>
  </si>
  <si>
    <t>Cokoliki z płytek o wymiarach 20 x 20 cm i wysokości cokolika równej 10 cm - uzupełnienia cokolików przy posadzkach</t>
  </si>
  <si>
    <t>Nadproża drzwiowe</t>
  </si>
  <si>
    <t>KNR-W 2-02 0132-05</t>
  </si>
  <si>
    <t>Otwory w ścianach murowanych -ułożenie nadproży prefabrykowanych</t>
  </si>
  <si>
    <t>KNR 4-01 0313-04
analogia</t>
  </si>
  <si>
    <t>Wykonanie przesklepień otworów w ścianach z cegieł - dostarczenie i obsadzenie belek stalowych do I NP 180 mm - W pozycji uwzględnić, wykucie bruzd dla belek, dotawę i montaż nadproża stalowego. 2 x  I140,  Dwuteowniki skręcone ze sobą śrubami M12</t>
  </si>
  <si>
    <t>KNR-W 2-02 2008-03
analogia</t>
  </si>
  <si>
    <t>Okładziny z płyt gipsowo-kartonowych (suche tynki gipsowe) pojedyncze na ścianach na rusztach - obudowa nadproży stalowych z płyt gipsowo-kartonowych, w pozycji uwzględnić wełnę mineralną gr 10cm</t>
  </si>
  <si>
    <t>Stolarka drzwiowa, ścianka HPL</t>
  </si>
  <si>
    <t>KNR-W 2-02 1020-01
analogia</t>
  </si>
  <si>
    <t>Skrzydła drzwiowe płytowe wewnętrzne pełne jednoskrzydłowe jednokrotnie malowane - drzwi drewniane typowe, płycinowe wg. zestawienia stolarki - Drzwi wewnętrzne typu łazienkowego z kratką lub podcięciem. W komplecie uwzględnić do każdego skrzydła opaski drzwiowe jednostronne</t>
  </si>
  <si>
    <t>Skrzydła drzwiowe płytowe wewnętrzne pełne jednoskrzydłowe jednokrotnie malowane - drzwi drewniane typowe, płytowe wg. zestawienia stolarki. W komplecie uwzględnić do każdego skrzydła opaski drzwiowe jednostronne</t>
  </si>
  <si>
    <t>KNR-W 2-02 1025-01
analogia</t>
  </si>
  <si>
    <t>Ościeżnice stalowe dla drzwi wewnątrzlokalowych i wejściowych do lokalu malowane dwukrotnie na budowie typu FD1 - ościeżnice drewniane do drzwi płytowych</t>
  </si>
  <si>
    <t>KNR 13-12 0903-01
analogia</t>
  </si>
  <si>
    <t>Ścianka z płyty HPL, system wodoodporny, niepalny, profile aluminiowe, zawiasy samozamykające ze stali nierdzewnej, w ściance cztery sztuki drzwi 90cmx200cm (drzwi D6 wg. zestawienia stolarki), zgodnie z projektem</t>
  </si>
  <si>
    <t>Montaż świetlików</t>
  </si>
  <si>
    <t>KNR 4-04 0509-03
analogia</t>
  </si>
  <si>
    <t>Rozebranie pokrycia dachowego z papy na betonie na zakład - ostrożne rozebranie istniejącego pokrycia z papy poprzez wycięcie</t>
  </si>
  <si>
    <t>KNR 4-01 0212-03
analogia</t>
  </si>
  <si>
    <t>Dostawa i montaż konstrukcji stalowej wsporczej obudowy kanałów świetlików RK 100mmx100mmx5mm</t>
  </si>
  <si>
    <t>kg</t>
  </si>
  <si>
    <t>KNR 2-02 0409-04</t>
  </si>
  <si>
    <t>Wymiany i rozpory, przekrój poprzeczny drewna do 180 cm2 z tarcicy nasyconej</t>
  </si>
  <si>
    <t>KNR K-05 0103-02</t>
  </si>
  <si>
    <t>Mocowanie folii/membrany dachowej na pełnym deskowaniu - montaż memebrany paroprzepuszczalnej</t>
  </si>
  <si>
    <t>Mocowanie folii/membrany dachowej na pełnym deskowaniu - montaż memebrany paroszczelnej j</t>
  </si>
  <si>
    <t>KNR 2-02 0613-06</t>
  </si>
  <si>
    <t>Izolacje cieplne i przeciwdźwiękowe z wełny mineralnej pionowe z płyt układanych na sucho - izolacja o łącznej grubości 20cm (dwuwarstwowa, 2x po 10cm)</t>
  </si>
  <si>
    <t>KNR 4-01 0820-03
analogia</t>
  </si>
  <si>
    <t>NNRNKB 202 2027-03</t>
  </si>
  <si>
    <t>(z.XI) okładziny z płyt gipsowo-kartonowych Rigips na ścianach na ruszcie metalowym 50 - obudowa kanałów z podwójnej płyty gipsowo-kartonowej 12,5mm</t>
  </si>
  <si>
    <t>KNR-W 2-02 2008-06</t>
  </si>
  <si>
    <t>Okładziny z płyt gipsowo-kartonowych (suche tynki gipsowe) - dodatek za drugą warstwę na zaprawie na ścianach</t>
  </si>
  <si>
    <t>Dwukrotne malowanie farbami emulsyjnymi starych tynków wewnętrznych ścian - pomalowanie kanalów farbą lateksową</t>
  </si>
  <si>
    <t>Wywóz gruzu</t>
  </si>
  <si>
    <t>KNR 4-01 0108-14</t>
  </si>
  <si>
    <t>Wywiezienie samochodami skrzyniowymi gruzu z rozbieranych konstrukcji gruzo- i żużlobetonowych na odległość do 1 km</t>
  </si>
  <si>
    <t>KNR 4-01 0108-16</t>
  </si>
  <si>
    <t>Wywiezienie samochodami skrzyniowymi gruzu z rozbieranych konstrukcji - za każdy następny 1 km</t>
  </si>
  <si>
    <t>Utylizacja materiałów z rozbieranych elementów i konstrukcji</t>
  </si>
  <si>
    <t>1.5</t>
  </si>
  <si>
    <t>1.6</t>
  </si>
  <si>
    <t>1.7</t>
  </si>
  <si>
    <t>1.8</t>
  </si>
  <si>
    <t>1.9</t>
  </si>
  <si>
    <t>1.1.4</t>
  </si>
  <si>
    <t>1.3.3</t>
  </si>
  <si>
    <t>1.3.4</t>
  </si>
  <si>
    <t>1.3.5</t>
  </si>
  <si>
    <t>1.3.6</t>
  </si>
  <si>
    <t>1.3.7</t>
  </si>
  <si>
    <t>1.3.8</t>
  </si>
  <si>
    <t>1.3.9</t>
  </si>
  <si>
    <t>1.3.10</t>
  </si>
  <si>
    <t>1.3.11</t>
  </si>
  <si>
    <t>1.3.12</t>
  </si>
  <si>
    <t>1.3.13</t>
  </si>
  <si>
    <t>1.3.14</t>
  </si>
  <si>
    <t>1.5.1</t>
  </si>
  <si>
    <t>1.5.2</t>
  </si>
  <si>
    <t>1.5.3</t>
  </si>
  <si>
    <t>1.5.4</t>
  </si>
  <si>
    <t>1.5.5</t>
  </si>
  <si>
    <t>1.6.1</t>
  </si>
  <si>
    <t>1.6.2</t>
  </si>
  <si>
    <t>1.6.3</t>
  </si>
  <si>
    <t>1.7.1</t>
  </si>
  <si>
    <t>1.7.2</t>
  </si>
  <si>
    <t>1.7.3</t>
  </si>
  <si>
    <t>1.7.4</t>
  </si>
  <si>
    <t>1.8.1</t>
  </si>
  <si>
    <t>1.8.2</t>
  </si>
  <si>
    <t>1.8.3</t>
  </si>
  <si>
    <t>1.8.4</t>
  </si>
  <si>
    <t>1.8.5</t>
  </si>
  <si>
    <t>1.8.6</t>
  </si>
  <si>
    <t>1.8.7</t>
  </si>
  <si>
    <t>1.8.8</t>
  </si>
  <si>
    <t>1.8.9</t>
  </si>
  <si>
    <t>1.8.10</t>
  </si>
  <si>
    <t>1.8.11</t>
  </si>
  <si>
    <t>1.8.12</t>
  </si>
  <si>
    <t>1.9.1</t>
  </si>
  <si>
    <t>1.9.2</t>
  </si>
  <si>
    <t>1.9.3</t>
  </si>
  <si>
    <t>KNR 0-17 2608-02</t>
  </si>
  <si>
    <t>Przygotowanie podłoża  z zagruntowaniem preparatem grzybobójczym</t>
  </si>
  <si>
    <t>KNR 2-02 0603-07
KNR 2-02 0603-08</t>
  </si>
  <si>
    <t>Izolacje przeciwwilgoc.powłokowe bitumiczne pionowe - z dyspersyjnej masy asfaltowo-kauczukowej, bitumiczno-polimerowej lub innej równoważnej - 3 warstwowe</t>
  </si>
  <si>
    <r>
      <t xml:space="preserve">Izolacje cieplne z płyt styropianowych XPS </t>
    </r>
    <r>
      <rPr>
        <sz val="9"/>
        <color rgb="FF000000"/>
        <rFont val="Calibri"/>
        <family val="2"/>
        <charset val="238"/>
      </rPr>
      <t>λ</t>
    </r>
    <r>
      <rPr>
        <sz val="9"/>
        <color rgb="FF000000"/>
        <rFont val="Microsoft Sans Serif"/>
        <family val="2"/>
        <charset val="238"/>
      </rPr>
      <t>=0,031 W/mK gr. 12 cm pionowe na lepiku z przyklejeniem siatki</t>
    </r>
  </si>
  <si>
    <r>
      <t xml:space="preserve">Ocieplenie ścian budynków płytami styropianowymi  </t>
    </r>
    <r>
      <rPr>
        <sz val="9"/>
        <color rgb="FF000000"/>
        <rFont val="Calibri"/>
        <family val="2"/>
        <charset val="238"/>
      </rPr>
      <t>λ</t>
    </r>
    <r>
      <rPr>
        <sz val="9"/>
        <color rgb="FF000000"/>
        <rFont val="Microsoft Sans Serif"/>
        <family val="2"/>
        <charset val="238"/>
      </rPr>
      <t>=0,031W/mK</t>
    </r>
    <r>
      <rPr>
        <sz val="9"/>
        <color rgb="FF000000"/>
        <rFont val="Microsoft Sans Serif"/>
      </rPr>
      <t xml:space="preserve"> - przyklejenie płyt styropianowych gr 12 cm do ścian</t>
    </r>
  </si>
  <si>
    <t>Ocieplenie ścian budynków płytami styropianowymi  λ=0,031W/mK- przyklejenie płyt styropianowych do ościeży gr 3 cm</t>
  </si>
  <si>
    <r>
      <t xml:space="preserve">Pokrycie dachów papą termozgrzewalną jednowarstwowe wraz z izolacją cieplną wykonywaną granulatem z wełny mineralnej  </t>
    </r>
    <r>
      <rPr>
        <sz val="9"/>
        <color rgb="FF000000"/>
        <rFont val="Calibri"/>
        <family val="2"/>
        <charset val="238"/>
      </rPr>
      <t xml:space="preserve">λ≤0,04 W/(mK) </t>
    </r>
    <r>
      <rPr>
        <sz val="9"/>
        <color rgb="FF000000"/>
        <rFont val="Microsoft Sans Serif"/>
      </rPr>
      <t>o grubości 15 cm metodą wdmuchiwania do przestrzeni poziomych</t>
    </r>
  </si>
  <si>
    <t>Pokrycie dachów blachami powlekanymi profilowanymi (trapezowymi) wraz z izolacją  cieplną z wełny mineralnej  λ≤0,04 W/(mK) z płyt układanych na sucho - 3 warstwy x 5 cm</t>
  </si>
  <si>
    <t>Licowanie płytkami klinkierowymi 25x6cm cokołów i murków</t>
  </si>
  <si>
    <t>Wymiana świetlików dachowych Umax=1,1 W/(m2*K)</t>
  </si>
  <si>
    <t>Posmarowanie powierzchni dachu z zakitowaniem uszkodzeń</t>
  </si>
  <si>
    <t>(z.VII) Gruntowanie podłoży preparatami "CERESIT CT 17" i "ATLAS UNI GRUNT" lub równoważnymi - powierzchnie pionowe</t>
  </si>
  <si>
    <t>(z.VII) Gruntowanie podłoży preparatami "CERESIT CT 17" i "ATLAS UNI GRUNT" lub równoważnymi - powierzchnie poziome</t>
  </si>
  <si>
    <t>Podkłady betonowe w budownictwie mieszkaniowym i użyteczności publicznej z transportem i układaniem ręcznym na podłożu gruntowym - wykonanie uzupełnień posadzek po rozebranych ściankach działowych</t>
  </si>
  <si>
    <t>Sufity podwieszane na ruszcie, z widoczną konstrukcją T24 z wypełnieniem płytą gipsowo-kartonowej o grubości 8 lub 9,5mm. Krawędzie proste typu A. Wymiary 600x600.</t>
  </si>
  <si>
    <t xml:space="preserve">Montaz odbojnicy drewnianiej na ścianach korytarza (uzupełnienia w związku z wykonywanymi wykuciami nowych otworów i nowymi ścianami) </t>
  </si>
  <si>
    <t xml:space="preserve">Przeróbka zasilania grzejnika w związku z wykuwanym otworem drzwiowym. W pozycji sklalkulować: przeróbkę zasilania grzejnika (miedź, odcinek 1mb), wykucie bruzdy w posadzce, wykonanie nowego zasilania w posadzce, uzupełnienie posadzki z płytek ceramicznych w miejscu wykuwanej bruzdy. </t>
  </si>
  <si>
    <t>Wycięcie otworów pod świetliki w elementach zelbetowych stropodachu i stropu</t>
  </si>
  <si>
    <t>analiza indywidualna</t>
  </si>
  <si>
    <t>Przebudowa rozdzielni głównej i przystosowanie do instalacji fotowoltaicznej</t>
  </si>
  <si>
    <t>KNR 4-03 1011-11</t>
  </si>
  <si>
    <t>Ręczne wykucie wnęki o objętości do 1.00 dm3 w podłożu ceglanym</t>
  </si>
  <si>
    <t>KNR 4-03 1011-12</t>
  </si>
  <si>
    <t>Ręczne wykucie wnęki - dodatek za każdy następny 1 dm3 w podłożu ceglanym (do 5 dm3)</t>
  </si>
  <si>
    <t>KSNR 5 0202-03</t>
  </si>
  <si>
    <t>Montaż skrzynek i rozdzielni skrzyniowych o masie 20-50 kg wraz z konstrukcją mocowaną przez zabetonowanie do podłoża - obudowa RG</t>
  </si>
  <si>
    <t>KSNR 9 0203-02</t>
  </si>
  <si>
    <t>Wymiana - wyłącznik główny pożarowy</t>
  </si>
  <si>
    <t>Przełożenie - zabezpieczenie główne (materiał z rozbiórki)</t>
  </si>
  <si>
    <t>Przełożenie - przekładniki (materiał z rozbiórki)</t>
  </si>
  <si>
    <t>KSNR 9 0203-01</t>
  </si>
  <si>
    <t>Wymiana aparatów elektrycznych o masie do 2.5 kg - pomiar</t>
  </si>
  <si>
    <t>Przełożenie - listwa zerowa (materiał z rozbiórki)</t>
  </si>
  <si>
    <t>Przełożenie - zabezpieczenie rentgena (materiał z rozbiórki)</t>
  </si>
  <si>
    <t>Przełożenie - wyłączniki nadprądowe, zegar (materiał z rozbiórki)</t>
  </si>
  <si>
    <t>KSNR 5 0203-01</t>
  </si>
  <si>
    <t>Wyłącznik nadprądowy S303 B25A</t>
  </si>
  <si>
    <t>Wyłącznik nadprądowy S301 B16A</t>
  </si>
  <si>
    <t>Wyłącznik pożarowy PWP1</t>
  </si>
  <si>
    <t>KSNR 5 0301-02</t>
  </si>
  <si>
    <t>Linie zasilające prowadzone pod tynkiem przewodem kabelkowym wtynkowym lub płaskim o łącznym przekroju żył do 24 mm2 Cu lub 40 mm2 Al na podłożu ceglanym - przewód HDGs 3x1,5</t>
  </si>
  <si>
    <t>Ochronnik SPB-12/280/4 - ochronnik B+C</t>
  </si>
  <si>
    <t>Zabezpieczenie SP58 z wkładkami gG100A</t>
  </si>
  <si>
    <t>KSNR 5 0306-02</t>
  </si>
  <si>
    <t>Linie zasilające prowadzone na tynku w rurach stalowych o średnicy 21 mm wykonywane przewodami izolowanymi pojedynczymi o łącznym przekroju żył 20-50 mm2 podłoże betonowe - Przewód LgY50</t>
  </si>
  <si>
    <t>KNR 4-03 1202-02</t>
  </si>
  <si>
    <t>Sprawdzenie i pomiar kompletnego 2,3-fazowego obwodu elektrycznego niskiego napięcia</t>
  </si>
  <si>
    <t>pomiar.</t>
  </si>
  <si>
    <t>Przebudowa instalacji elektrycznej w pomieszczeniach przychodni</t>
  </si>
  <si>
    <t>KSNR 5 0202-01</t>
  </si>
  <si>
    <t>Montaż skrzynek i rozdzielni skrzyniowych o masie do 10 kg wraz z konstrukcją mocowaną przez zabetonowanie do podłoża - rozdzielnia TK</t>
  </si>
  <si>
    <t>Montaż skrzynek i rozdzielni skrzyniowych o masie do 10 kg wraz z konstrukcją mocowaną przez zabetonowanie do podłoża - rozdzielnia TR</t>
  </si>
  <si>
    <t>Montaż skrzynek i rozdzielni skrzyniowych o masie do 10 kg wraz z konstrukcją mocowaną przez zabetonowanie do podłoża - rozdzielnia TS</t>
  </si>
  <si>
    <t>Montaż skrzynek i rozdzielni skrzyniowych o masie do 10 kg wraz z konstrukcją mocowaną przez zabetonowanie do podłoża - rozdzielnia TF</t>
  </si>
  <si>
    <t>KSNR 5 0503-01</t>
  </si>
  <si>
    <t>Montaż opraw oświetleniowych żarowych, halogenowych, compact w sufitach podwieszonych - oprawa żarowa, halogenowa, compact 4400lm</t>
  </si>
  <si>
    <t>Montaż opraw oświetleniowych żarowych, halogenowych, compact w sufitach podwieszonych - oprawa żarowa, halogenowa, compact 5800lm</t>
  </si>
  <si>
    <t>Montaż opraw oświetleniowych żarowych, halogenowych, compact w sufitach podwieszonych - oprawa żarowa, halogenowa, compact 4400lm liniowa</t>
  </si>
  <si>
    <t>Montaż opraw oświetleniowych żarowych, halogenowych, compact w sufitach podwieszonych - oprawa żarowa, halogenowa, compact 3600lm</t>
  </si>
  <si>
    <t>Montaż opraw oświetleniowych żarowych, halogenowych, compact w sufitach podwieszonych - oprawa żarowa, halogenowa, compact - oprawa awaryjna</t>
  </si>
  <si>
    <t>KSNR 5 0301-05</t>
  </si>
  <si>
    <t>Linie zasilające prowadzone pod tynkiem przewodem kabelkowym okrągłym w bruździe na podłożu ceglanym - przewód YDYżo 5x6  - TR</t>
  </si>
  <si>
    <t>Linie zasilające prowadzone pod tynkiem przewodem kabelkowym okrągłym w bruździe na podłożu ceglanym - przewód YDYżo 5x6 - TS</t>
  </si>
  <si>
    <t>Linie zasilające prowadzone pod tynkiem przewodem kabelkowym okrągłym w bruździe na podłożu ceglanym - przewód YDYżo 5x4 - TF</t>
  </si>
  <si>
    <t>Linie zasilające prowadzone pod tynkiem przewodem kabelkowym okrągłym w bruździe na podłożu ceglanym - przewód YDYp 3x2,5 - zasilanie skrzynek IT</t>
  </si>
  <si>
    <t>Linie zasilające prowadzone pod tynkiem przewodem kabelkowym okrągłym w bruździe na podłożu ceglanym - przewód YDYp 3x2,5 - zasilanie rozdzielni telefonicznej i antywłamaniowej</t>
  </si>
  <si>
    <t>Linie zasilające prowadzone pod tynkiem przewodem kabelkowym okrągłym w bruździe na podłożu ceglanym - przewód YDY 3x4 - zasilanie serwera</t>
  </si>
  <si>
    <t>KNR 4-03 1001-05</t>
  </si>
  <si>
    <t>Ręczne wykucie bruzd dla przewodów wtynkowych w cegle</t>
  </si>
  <si>
    <t>KNR 4-03 1011-08</t>
  </si>
  <si>
    <t>Ręczne wykucie wnęki o objętości do 0.25 dm3 w podłożu ceglanym</t>
  </si>
  <si>
    <t>KNR 5-08 0302-01</t>
  </si>
  <si>
    <t>Montaż na gotowym podłożu puszek bakelitowych o śr. do 60mm - puszka p/t 60</t>
  </si>
  <si>
    <t>KNR 5-08 0209-02</t>
  </si>
  <si>
    <t>Przewód układany w tynku - przewód z żyłami miedz. jednodrut. o izol. i powł. polwinit. płas. YDYp, 450/750V, 3x1,5mm2</t>
  </si>
  <si>
    <t>Przewód układany w tynku - przewód z żyłami miedz. jednodrut. o izol. i powł. polwinit. płas. YDYp, 450/750V, 4x1,5mm2</t>
  </si>
  <si>
    <t>KNR 5-08 0209-06</t>
  </si>
  <si>
    <t>Przewód układany w tynku - przewód z żyłami miedz. jednodrut. o izol. i powł. polwinit. płas. YDYp, 450/750V, 3x2,5mm2</t>
  </si>
  <si>
    <t>KNR 5-08 0110-04</t>
  </si>
  <si>
    <t>Listwa LN 32x16</t>
  </si>
  <si>
    <t>KNR 5-08 0208-03</t>
  </si>
  <si>
    <t>Przewody wciągane w kanały zamknięte - przewód z żyłami miedz. jednodrut. o izol. i powł. polwinit. płas. YDYp, 450/750V, 3x2,5mm2</t>
  </si>
  <si>
    <t>KNR 5-08 0208-01</t>
  </si>
  <si>
    <t>Przewody kabelkowe wciągane w kanały zamknięte - przewód UTP 5e</t>
  </si>
  <si>
    <t>Przewód układany w tynku - przewód UTP 5e</t>
  </si>
  <si>
    <t>KNR 5-08 0307-06</t>
  </si>
  <si>
    <t>Wyłącznik jednobiegunowy p/t</t>
  </si>
  <si>
    <t>KNR 5-08 0307-03</t>
  </si>
  <si>
    <t>Włącznik świecznikowy p/t</t>
  </si>
  <si>
    <t>KNR 5-08 0307-04</t>
  </si>
  <si>
    <t>Wyłącznik schodowy p/t</t>
  </si>
  <si>
    <t>KNR 5-08 0308-01</t>
  </si>
  <si>
    <t>Wyłącznik pojedynczy bryzgoszczelny p/t</t>
  </si>
  <si>
    <t>KNR 5-08 0308-03</t>
  </si>
  <si>
    <t>Wyłącznik schodowy bryzgoszczelny p/t</t>
  </si>
  <si>
    <t>KNR 5-08 0309-05</t>
  </si>
  <si>
    <t>Gniazdo podwójne n/t 16A</t>
  </si>
  <si>
    <t>KNR 5-08 0309-02</t>
  </si>
  <si>
    <t>Gniazdo podwójne z uziemieniem p/t 16A</t>
  </si>
  <si>
    <t>KNR 5-08 0309-06</t>
  </si>
  <si>
    <t>Gniazdo bryzgoszczelne p/t 16A</t>
  </si>
  <si>
    <t>KNR 5-08 0309-04</t>
  </si>
  <si>
    <t>Gniazdo natynkowe n/t RJ45</t>
  </si>
  <si>
    <t>Gniazdo podtynkowe p/t RJ45</t>
  </si>
  <si>
    <t>KSNR 9 0303-05</t>
  </si>
  <si>
    <t>Demontaż przewodów izolowanych jednożyłowych o przekroju 6-35 mm2 wciąganych w rury instalacyjne</t>
  </si>
  <si>
    <t>KSNR 9 0202-01</t>
  </si>
  <si>
    <t>Przełożenie - rozdzielnia telefoniczna i antywłamaniowa (materiał z rozbiórki)</t>
  </si>
  <si>
    <t>KNR 4-03 1202-01</t>
  </si>
  <si>
    <t>Sprawdzenie i pomiar kompletnego 1-fazowego obwodu elektrycznego niskiego napięcia</t>
  </si>
  <si>
    <t>2.1.12</t>
  </si>
  <si>
    <t>2.1.13</t>
  </si>
  <si>
    <t>2.2.4</t>
  </si>
  <si>
    <t>2.2.5</t>
  </si>
  <si>
    <t>2.2.6</t>
  </si>
  <si>
    <t>2.2.7</t>
  </si>
  <si>
    <t>2.2.8</t>
  </si>
  <si>
    <t>2.2.9</t>
  </si>
  <si>
    <t>2.2.10</t>
  </si>
  <si>
    <t>2.2.11</t>
  </si>
  <si>
    <t>2.2.12</t>
  </si>
  <si>
    <t>2.2.13</t>
  </si>
  <si>
    <t>2.2.14</t>
  </si>
  <si>
    <t>Odbicie tynków zewn.z zaprawy cementowo-wapiennej na ścianach,filarach,pilastrach o pow.odbicia do 5 m2
Skucie 10 %  starego tynku</t>
  </si>
  <si>
    <t>KNR-W 4-02 0141-01</t>
  </si>
  <si>
    <t>Demontaż baterii umywalkowej lub zmywakowej</t>
  </si>
  <si>
    <t>KNR-W 4-02 0120-01</t>
  </si>
  <si>
    <t>Demontaż rurociągu stalowego ocynkowanego o śr. 15-20 mm</t>
  </si>
  <si>
    <t>KNR-W 4-02 0140-01</t>
  </si>
  <si>
    <t>Demontaż zaworu czerpalnego (wypływowego) o śr. 15-20 mm z zakorkowaniem podejścia</t>
  </si>
  <si>
    <t>KNR AT-13 0105-11</t>
  </si>
  <si>
    <t>Wykucie bruzd o szer. do 10 cm w ścianach - podłoże z betonu - Analogia - Wykucie bruzd w posadzkach i ścianach pod przewody instalacyjne</t>
  </si>
  <si>
    <t>KNNR 5 1208-03</t>
  </si>
  <si>
    <t>Zaprawianie bruzd o szerokości do 100 mm -W pozycji uwzględnić zaprawę cementową</t>
  </si>
  <si>
    <t>KNR-W 2-15 0112-01</t>
  </si>
  <si>
    <t>Rurociągi z tworzyw sztucznych (PP, PE, PB) o śr. zewnętrznej 20 mm o połączeniach zgrzewanych, na ścianach w budynkach niemieszkalnych - rury 15mm</t>
  </si>
  <si>
    <t>KNR-W 2-15 0116-01</t>
  </si>
  <si>
    <t>Dodatki za podejścia dopływowe w rurociągach z tworzyw sztucznych do zaworów czerpalnych, baterii, mieszaczy, hydrantów itp. o połączeniu sztywnym o śr. zewnętrznej 20 mm</t>
  </si>
  <si>
    <t>KNR-W 2-15 0132-01</t>
  </si>
  <si>
    <t>Zawory przelotowe i zwrotne instalacji wodociągowych z rur z tworzyw sztucznych o śr. nominalnej 15 mm - zawory odcinające</t>
  </si>
  <si>
    <t>Zawory przelotowe i zwrotne instalacji wodociągowych z rur z tworzyw sztucznych o śr. nominalnej 15 mm - zawór kątowy złącze elastyczne w oplocie stalowym</t>
  </si>
  <si>
    <t>KNR-W 2-15 0137-01</t>
  </si>
  <si>
    <t>Baterie umywalkowe lub zmywakowe ścienne o śr. nominalnej 15 mm</t>
  </si>
  <si>
    <t>KNR 0-34 0101-03</t>
  </si>
  <si>
    <t>Izolacja rurociągów śr. 12-22 mm otulinami Thermaflex FRZ - jednowarstwowymi gr. 9 mm (E)</t>
  </si>
  <si>
    <t>KNR-W 2-15 0127-03</t>
  </si>
  <si>
    <t>Próba szczelności instalacji wodociągowych z rur z tworzyw sztucznych w budynkach niemieszkalnych (rurociąg o śr. do 63 mm)</t>
  </si>
  <si>
    <t>KNR-W 2-15 0128-02</t>
  </si>
  <si>
    <t>Płukanie instalacji wodociągowej w budynkach niemieszkalnych</t>
  </si>
  <si>
    <t>KNR-W 4-02 0234-06</t>
  </si>
  <si>
    <t>Demontaż urządzeń sanitarnych z korkowaniem podejść dopływowych i odpływowych - umywalka</t>
  </si>
  <si>
    <t>KNR-W 4-02 0234-08</t>
  </si>
  <si>
    <t>Demontaż urządzeń sanitarnych z korkowaniem podejść dopływowych i odpływowych - ustęp z miską porcelanową</t>
  </si>
  <si>
    <t>KNR AT-13 0105-12
analogia</t>
  </si>
  <si>
    <t>Wykucie bruzd o szer. do 15 cm w ścianach - podłoże z betonu - wykucie bruzd w posadzce z zaprawieniem</t>
  </si>
  <si>
    <t>KNR-W 2-15 0203-03</t>
  </si>
  <si>
    <t>Rurociągi z PVC kanalizacyjne o śr. 110 mm w gotowych wykopach, wewnątrz budynków o połączeniach wciskowych</t>
  </si>
  <si>
    <t>KNR-W 2-15 0211-03</t>
  </si>
  <si>
    <t>Dodatki za wykonanie podejść odpływowych z PVC o śr. 110 mm o połączeniach wciskowych</t>
  </si>
  <si>
    <t>podej.</t>
  </si>
  <si>
    <t>KNR-W 2-15 0208-02</t>
  </si>
  <si>
    <t>Rurociągi z PVC kanalizacyjne o śr. 75 mm na ścianach w budynkach niemieszkalnych o połączeniach wciskowych</t>
  </si>
  <si>
    <t>KNR-W 2-15 0211-02</t>
  </si>
  <si>
    <t>Dodatki za wykonanie podejść odpływowych z PVC o śr. 75 mm o połączeniach wciskowych</t>
  </si>
  <si>
    <t>KNR-W 2-15 0208-01</t>
  </si>
  <si>
    <t>Rurociągi z PVC kanalizacyjne o śr. 50 mm na ścianach w budynkach niemieszkalnych o połączeniach wciskowych</t>
  </si>
  <si>
    <t>KNR-W 2-15 0211-01</t>
  </si>
  <si>
    <t>Dodatki za wykonanie podejść odpływowych z PVC o śr. 50 mm o połączeniach wciskowych</t>
  </si>
  <si>
    <t>KNR-W 2-15 0218-01</t>
  </si>
  <si>
    <t>Wpusty ściekowe z tworzywa sztucznego o śr. 50 mm</t>
  </si>
  <si>
    <t>KNR 2-15 0221-02</t>
  </si>
  <si>
    <t>Montaż umywalek pojedynczych porcelanowych z syfonem gruszkowym - umywalka montowana na wsporniku</t>
  </si>
  <si>
    <t>Montaż umywalek pojedynczych porcelanowych z syfonem gruszkowym - umywallka montowana w blacie</t>
  </si>
  <si>
    <t>KNR 2-15 0220-05
analogia</t>
  </si>
  <si>
    <t>Montaż zlewozmywaków żeliwnych lub stalowych. ANALOGIA - W pozycji uwzględnić zlewozmywaki oraz szafki z blatami Długości szafek z blatami: 1) szafki narożne z blatem l=220cm w blacie umywalka oraz zlewozmywak, 2) szafka z blatem kuchennym 150cm w blacie zlewozmywak</t>
  </si>
  <si>
    <t>KNR 2-15 0220-05</t>
  </si>
  <si>
    <t>Montaż zlewozmywaków żeliwnych lub stalowych na szafce- montaż komory gospodarczej w pomieszczeniu porządkowym.</t>
  </si>
  <si>
    <t>3</t>
  </si>
  <si>
    <t>Instalacja centralnego ogrzewania</t>
  </si>
  <si>
    <t>KNR AT-13 0105-10
analogia</t>
  </si>
  <si>
    <t>Wykucie bruzd o szer. do 5 cm w ścianach - podłoże z betonu - wykucie bruzdy w posadzce i na ścianach z zaprawieniem</t>
  </si>
  <si>
    <t>KNR 0-12II 1118-08</t>
  </si>
  <si>
    <t>Posadzki płytkowe z kamieni sztucznych; płytki 30x30 cm układane na klej metodą zwykłą - uzupełnienie posadzek po wykuciu bruzdy w pomieszczeniu poczekalni</t>
  </si>
  <si>
    <t>KNR-W 2-15 0404-01
analogia</t>
  </si>
  <si>
    <t>Rurociągi w instalacjach c.o. z tworzyw sztucznych układanych w posadzce z rur wielowarstwowych PEX-c (w peszlu) systmy Kan Therm Tmax=95'C Pmax=0,6MPa o śr.16x2,0 mm - W pozycji uwzględnić przełożenie części instalacji zasilającej grzejnik ze ściany w posadzkę</t>
  </si>
  <si>
    <t>NNRNKB 202 2012-01</t>
  </si>
  <si>
    <t>(z.X) Gładzie gipsowe gr. 3 mm jednowarstwowe na ścianach na podłożu z tynku w pomieszczeniach o pow. podłogi do 5 m2</t>
  </si>
  <si>
    <t>KNR-W 2-02 1510-01</t>
  </si>
  <si>
    <t>Dwukrotne malowanie farbami emulsyjnymi powierzchni wewnętrznych - tynków gładkich bez gruntowania</t>
  </si>
  <si>
    <t>KNR-W 2-15 0436-01</t>
  </si>
  <si>
    <t>Próby z dokonaniem regulacji instalacji centralnego ogrzewania (na gorąco)</t>
  </si>
  <si>
    <t>urz.</t>
  </si>
  <si>
    <t>Instalacje wodociągowe</t>
  </si>
  <si>
    <t>INSTALACJE SANITARNE</t>
  </si>
  <si>
    <t>Instalacje kanalizacyjne</t>
  </si>
  <si>
    <t>2.4</t>
  </si>
  <si>
    <t>2.3.6</t>
  </si>
  <si>
    <t>2.4.1</t>
  </si>
  <si>
    <t>2.4.2</t>
  </si>
  <si>
    <t>2.4.3</t>
  </si>
  <si>
    <t>3.2.43</t>
  </si>
  <si>
    <t>Nr sprawy: …...............................</t>
  </si>
  <si>
    <t>ZBIORCZE ZESTAWIENIE KOSZTÓW</t>
  </si>
  <si>
    <t>Rodzaj robót</t>
  </si>
  <si>
    <t>kwota netto</t>
  </si>
  <si>
    <t>VAT</t>
  </si>
  <si>
    <t>kwota brutto</t>
  </si>
  <si>
    <t>Roboty budowlane</t>
  </si>
  <si>
    <t>RAZEM</t>
  </si>
  <si>
    <t>Stawki kalkulacyjne przyjęte do wyceny:</t>
  </si>
  <si>
    <t xml:space="preserve">Cena jednostkowa robocizny R = </t>
  </si>
  <si>
    <t>…………………..</t>
  </si>
  <si>
    <t>zł/r-g</t>
  </si>
  <si>
    <t>Koszty pośrednie Kp (naliczone do R  i S – pracy sprzętu)  =</t>
  </si>
  <si>
    <t>……………………</t>
  </si>
  <si>
    <t>%</t>
  </si>
  <si>
    <t xml:space="preserve">Koszty zakupu Kz (naliczone do M – materiałów) = </t>
  </si>
  <si>
    <t>Zysk Z (naliczony do R, S i Kp) =</t>
  </si>
  <si>
    <t>Do ZZK dołączam:</t>
  </si>
  <si>
    <r>
      <t>1)</t>
    </r>
    <r>
      <rPr>
        <sz val="7"/>
        <color theme="1"/>
        <rFont val="Times New Roman"/>
        <family val="1"/>
        <charset val="238"/>
      </rPr>
      <t xml:space="preserve">      </t>
    </r>
    <r>
      <rPr>
        <sz val="11"/>
        <color theme="1"/>
        <rFont val="Calibri"/>
        <family val="2"/>
        <charset val="238"/>
      </rPr>
      <t>Zestawienie robocizny kosztorysowej</t>
    </r>
  </si>
  <si>
    <r>
      <t>2)</t>
    </r>
    <r>
      <rPr>
        <sz val="7"/>
        <color theme="1"/>
        <rFont val="Times New Roman"/>
        <family val="1"/>
        <charset val="238"/>
      </rPr>
      <t xml:space="preserve">      </t>
    </r>
    <r>
      <rPr>
        <sz val="11"/>
        <color theme="1"/>
        <rFont val="Calibri"/>
        <family val="2"/>
        <charset val="238"/>
      </rPr>
      <t>Zestawienie materiałów</t>
    </r>
  </si>
  <si>
    <r>
      <t>3)</t>
    </r>
    <r>
      <rPr>
        <sz val="7"/>
        <color theme="1"/>
        <rFont val="Times New Roman"/>
        <family val="1"/>
        <charset val="238"/>
      </rPr>
      <t xml:space="preserve">      </t>
    </r>
    <r>
      <rPr>
        <sz val="11"/>
        <color theme="1"/>
        <rFont val="Calibri"/>
        <family val="2"/>
        <charset val="238"/>
      </rPr>
      <t>Zestawienie pracy sprzętu</t>
    </r>
  </si>
  <si>
    <t>………………………………….</t>
  </si>
  <si>
    <t>podpis uprawnionego przedstawiciela Wykonawcy</t>
  </si>
  <si>
    <t>Uwagi:</t>
  </si>
  <si>
    <t xml:space="preserve">Ceny jednostkowe lub kwoty ryczałtowe Robót muszą obejmować: </t>
  </si>
  <si>
    <r>
      <t>-  </t>
    </r>
    <r>
      <rPr>
        <sz val="11"/>
        <color rgb="FF000000"/>
        <rFont val="Calibri"/>
        <family val="2"/>
        <charset val="238"/>
      </rPr>
      <t xml:space="preserve">robociznę bezpośrednią wraz z kosztami towarzyszącymi, </t>
    </r>
  </si>
  <si>
    <r>
      <t xml:space="preserve">-  </t>
    </r>
    <r>
      <rPr>
        <sz val="11"/>
        <color rgb="FF000000"/>
        <rFont val="Calibri"/>
        <family val="2"/>
        <charset val="238"/>
      </rPr>
      <t xml:space="preserve">wartość użytych materiałów wraz z kosztami zakupu, magazynowania, ewentualnych ubytków i transportu na teren budowy, </t>
    </r>
  </si>
  <si>
    <r>
      <t xml:space="preserve">-  </t>
    </r>
    <r>
      <rPr>
        <sz val="11"/>
        <color rgb="FF000000"/>
        <rFont val="Calibri"/>
        <family val="2"/>
        <charset val="238"/>
      </rPr>
      <t xml:space="preserve">wartość pracy sprzętu wraz z kosztami towarzyszącymi, </t>
    </r>
  </si>
  <si>
    <r>
      <t>-  </t>
    </r>
    <r>
      <rPr>
        <sz val="11"/>
        <color rgb="FF000000"/>
        <rFont val="Calibri"/>
        <family val="2"/>
        <charset val="238"/>
      </rPr>
      <t xml:space="preserve">koszty pośrednie, zysk kalkulacyjny i ryzyko, </t>
    </r>
  </si>
  <si>
    <r>
      <t xml:space="preserve">-  </t>
    </r>
    <r>
      <rPr>
        <sz val="11"/>
        <color rgb="FF000000"/>
        <rFont val="Calibri"/>
        <family val="2"/>
        <charset val="238"/>
      </rPr>
      <t xml:space="preserve">podatki obliczone zgodnie z obowiązującymi przepisami. </t>
    </r>
  </si>
  <si>
    <r>
      <t xml:space="preserve">Do cen jednostkowych </t>
    </r>
    <r>
      <rPr>
        <u/>
        <sz val="11"/>
        <color theme="1"/>
        <rFont val="Calibri"/>
        <family val="2"/>
        <charset val="238"/>
      </rPr>
      <t>nie należy wliczać podatku VAT</t>
    </r>
    <r>
      <rPr>
        <sz val="11"/>
        <color theme="1"/>
        <rFont val="Calibri"/>
        <family val="2"/>
        <charset val="238"/>
      </rPr>
      <t>.</t>
    </r>
  </si>
  <si>
    <t xml:space="preserve"> Zamawiający nie odpowiada za prawidłowość formuł w pliku - Wykonawca jest zobowiązany do ich sprawdzenia.</t>
  </si>
  <si>
    <t>INSTALACJE CENTRALNEGO OGRZEWANIA</t>
  </si>
  <si>
    <t>Instalacje sanitarne</t>
  </si>
  <si>
    <t>Instalacje elektryczne</t>
  </si>
  <si>
    <t>Instalacje centralnego ogrzewania</t>
  </si>
  <si>
    <t>Demontaż i ponowny montaż zdemontowanego grzejnika stalowego płytowego 2-rzędowego</t>
  </si>
  <si>
    <t>KNR 4-02 0516-03</t>
  </si>
  <si>
    <t>Obudowa kanałów świetlnych z podwójnej płyty OSB gr. 12mm</t>
  </si>
  <si>
    <t xml:space="preserve">Zbiorcze Zestawienie Kosztów (ZZK) sporządzić dla wszystkich branż i wszystkich robót objętych dokumentacją projektową, wyceniając wszystkie  pozycje zawarte w arkuszach: pn.:  "Termomodernizacja" i "Przebudowa".  
Podstawą płatności będzie cena jednostkowa (z narzutami) skalkulowana przez Wykonawcę za jednostkę obmiarową robót ustaloną dla danej pozycji Zbiorczego Zestawienia Kosztów. 
Dla pozycji kosztorysowych wycenionych ryczałtowo podstawą płatności będzie wartość (kwota) podana przez Wykonawcę w danej pozycji ZZK. 
Cena jednostkowa lub kwota ryczałtowa pozycji kosztorysowej winna uwzględniać wszystkie czynności, wymagania i badania składające się na jej wykonanie, określone dla tej roboty w Specyfikacjach Technicznych Wykonania i Odbioru Robót i w Dokumentacji Projektowej. </t>
  </si>
  <si>
    <t>Dostawa i montaż świetlików dachowych 80x80 kopułkowych wraz z systemowymi obróbkami blacharskimi. W pozycji uwzględnić montaż obróbek blacharskich oraz uszczelnienie dachu Umax=1,1 W/(m2*K)</t>
  </si>
  <si>
    <t>Zadanie nr 1 – wykonanie prac termomodernizacyjnych wraz z montażem instalacji fotowoltaicznej w ramach projektu pn.: „Termomodernizacja budynku przychodni przy ul. Powstańców 7A w Solcu Kujawskim”,</t>
  </si>
  <si>
    <t>Zadanie nr 2 – wykonanie prac budowlano-montażowych związanych z przebudową budynku</t>
  </si>
  <si>
    <t xml:space="preserve">Zadanie nr 1 – wykonanie prac termomodernizacyjnych wraz z montażem instalacji fotowoltaicznej </t>
  </si>
  <si>
    <t>Wartość łączna zadania nr 1 i 2 :</t>
  </si>
  <si>
    <t>WYCENA OFERTOWA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</si>
</sst>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 ##0.00"/>
    <numFmt numFmtId="165" formatCode="#0.00"/>
    <numFmt numFmtId="166" formatCode="_-* #,##0.00\ _z_ł_-;\-* #,##0.00\ _z_ł_-;_-* &quot;-&quot;??\ _z_ł_-;_-@_-"/>
  </numFmts>
  <fonts count="32">
    <font>
      <sz val="11"/>
      <color theme="1"/>
      <name val="Calibri"/>
      <family val="2"/>
      <scheme val="minor"/>
    </font>
    <font>
      <sz val="11"/>
      <color theme="1"/>
      <name val="Calibri"/>
      <family val="2"/>
      <charset val="238"/>
      <scheme val="minor"/>
    </font>
    <font>
      <sz val="9"/>
      <color rgb="FF000000"/>
      <name val="Microsoft Sans Serif"/>
    </font>
    <font>
      <b/>
      <sz val="9"/>
      <color rgb="FF000000"/>
      <name val="Microsoft Sans Serif"/>
    </font>
    <font>
      <sz val="11"/>
      <color theme="1"/>
      <name val="Calibri"/>
      <family val="2"/>
      <scheme val="minor"/>
    </font>
    <font>
      <sz val="9"/>
      <color rgb="FF000000"/>
      <name val="Microsoft Sans Serif"/>
      <family val="2"/>
      <charset val="238"/>
    </font>
    <font>
      <b/>
      <sz val="9"/>
      <color rgb="FF000000"/>
      <name val="Microsoft Sans Serif"/>
      <family val="2"/>
      <charset val="238"/>
    </font>
    <font>
      <sz val="8"/>
      <name val="Calibri"/>
      <family val="2"/>
      <scheme val="minor"/>
    </font>
    <font>
      <b/>
      <sz val="10"/>
      <color theme="1"/>
      <name val="Microsoft Sans Serif"/>
      <family val="2"/>
      <charset val="238"/>
    </font>
    <font>
      <b/>
      <sz val="10"/>
      <color rgb="FF000000"/>
      <name val="Microsoft Sans Serif"/>
      <family val="2"/>
      <charset val="238"/>
    </font>
    <font>
      <sz val="9"/>
      <color rgb="FF000000"/>
      <name val="Calibri"/>
      <family val="2"/>
      <charset val="238"/>
    </font>
    <font>
      <vertAlign val="superscript"/>
      <sz val="9"/>
      <color rgb="FF000000"/>
      <name val="Microsoft Sans Serif"/>
      <family val="2"/>
      <charset val="238"/>
    </font>
    <font>
      <vertAlign val="subscript"/>
      <sz val="9"/>
      <color rgb="FF000000"/>
      <name val="Microsoft Sans Serif"/>
      <family val="2"/>
      <charset val="238"/>
    </font>
    <font>
      <b/>
      <sz val="9"/>
      <name val="Microsoft Sans Serif"/>
      <family val="2"/>
      <charset val="238"/>
    </font>
    <font>
      <b/>
      <sz val="11"/>
      <color theme="1"/>
      <name val="Calibri"/>
      <family val="2"/>
      <charset val="238"/>
      <scheme val="minor"/>
    </font>
    <font>
      <sz val="11"/>
      <color theme="1"/>
      <name val="Calibri"/>
      <family val="2"/>
      <charset val="238"/>
    </font>
    <font>
      <sz val="11"/>
      <color theme="1"/>
      <name val="Czcionka tekstu podstawowego"/>
      <family val="2"/>
      <charset val="238"/>
    </font>
    <font>
      <sz val="11"/>
      <name val="Czcionka tekstu podstawowego"/>
      <family val="2"/>
      <charset val="238"/>
    </font>
    <font>
      <sz val="14"/>
      <name val="Czcionka tekstu podstawowego"/>
      <family val="2"/>
      <charset val="238"/>
    </font>
    <font>
      <b/>
      <sz val="14"/>
      <color theme="1"/>
      <name val="Calibri"/>
      <family val="2"/>
      <charset val="238"/>
      <scheme val="minor"/>
    </font>
    <font>
      <sz val="12"/>
      <color theme="1"/>
      <name val="Calibri"/>
      <family val="2"/>
      <charset val="238"/>
      <scheme val="minor"/>
    </font>
    <font>
      <b/>
      <sz val="11"/>
      <color theme="1"/>
      <name val="Czcionka tekstu podstawowego"/>
      <family val="2"/>
      <charset val="238"/>
    </font>
    <font>
      <u/>
      <sz val="11"/>
      <color theme="1"/>
      <name val="Calibri"/>
      <family val="2"/>
      <charset val="238"/>
    </font>
    <font>
      <sz val="7"/>
      <color theme="1"/>
      <name val="Times New Roman"/>
      <family val="1"/>
      <charset val="238"/>
    </font>
    <font>
      <u/>
      <sz val="11"/>
      <color theme="10"/>
      <name val="Czcionka tekstu podstawowego"/>
      <family val="2"/>
      <charset val="238"/>
    </font>
    <font>
      <sz val="8"/>
      <color theme="1"/>
      <name val="Calibri"/>
      <family val="2"/>
      <charset val="238"/>
      <scheme val="minor"/>
    </font>
    <font>
      <sz val="10"/>
      <color rgb="FF000000"/>
      <name val="Calibri"/>
      <family val="2"/>
      <charset val="238"/>
    </font>
    <font>
      <sz val="11"/>
      <color rgb="FF000000"/>
      <name val="Calibri"/>
      <family val="2"/>
      <charset val="238"/>
    </font>
    <font>
      <sz val="11"/>
      <color rgb="FF000000"/>
      <name val="Times New Roman"/>
      <family val="1"/>
      <charset val="238"/>
    </font>
    <font>
      <sz val="10"/>
      <name val="Calibri"/>
      <family val="2"/>
      <charset val="238"/>
      <scheme val="minor"/>
    </font>
    <font>
      <b/>
      <sz val="12"/>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14">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5">
    <xf numFmtId="0" fontId="0" fillId="0" borderId="0"/>
    <xf numFmtId="43" fontId="4" fillId="0" borderId="0" applyFont="0" applyFill="0" applyBorder="0" applyAlignment="0" applyProtection="0"/>
    <xf numFmtId="0" fontId="16" fillId="0" borderId="0"/>
    <xf numFmtId="166" fontId="16" fillId="0" borderId="0" applyFont="0" applyFill="0" applyBorder="0" applyAlignment="0" applyProtection="0"/>
    <xf numFmtId="0" fontId="24" fillId="0" borderId="0" applyNumberFormat="0" applyFill="0" applyBorder="0" applyAlignment="0" applyProtection="0"/>
  </cellStyleXfs>
  <cellXfs count="123">
    <xf numFmtId="0" fontId="0" fillId="0" borderId="0" xfId="0"/>
    <xf numFmtId="0" fontId="0" fillId="0" borderId="0" xfId="0" applyProtection="1">
      <protection locked="0"/>
    </xf>
    <xf numFmtId="0" fontId="2" fillId="0" borderId="2" xfId="0" applyNumberFormat="1" applyFont="1" applyBorder="1" applyAlignment="1" applyProtection="1">
      <alignment horizontal="center" vertical="center" wrapText="1" shrinkToFit="1" readingOrder="1"/>
      <protection locked="0"/>
    </xf>
    <xf numFmtId="49" fontId="5" fillId="0" borderId="2" xfId="0" applyNumberFormat="1" applyFont="1" applyBorder="1" applyAlignment="1" applyProtection="1">
      <alignment horizontal="center" vertical="top" wrapText="1" shrinkToFit="1" readingOrder="1"/>
      <protection locked="0"/>
    </xf>
    <xf numFmtId="49" fontId="5" fillId="0" borderId="2" xfId="0" applyNumberFormat="1" applyFont="1" applyBorder="1" applyAlignment="1" applyProtection="1">
      <alignment horizontal="left" vertical="top" wrapText="1" shrinkToFit="1" readingOrder="1"/>
      <protection locked="0"/>
    </xf>
    <xf numFmtId="49" fontId="2" fillId="0" borderId="2" xfId="0" applyNumberFormat="1" applyFont="1" applyBorder="1" applyAlignment="1" applyProtection="1">
      <alignment horizontal="center" vertical="top" wrapText="1" shrinkToFit="1" readingOrder="1"/>
      <protection locked="0"/>
    </xf>
    <xf numFmtId="4" fontId="2" fillId="0" borderId="2" xfId="0" applyNumberFormat="1" applyFont="1" applyBorder="1" applyAlignment="1" applyProtection="1">
      <alignment horizontal="right" vertical="top" wrapText="1" shrinkToFit="1" readingOrder="1"/>
      <protection locked="0"/>
    </xf>
    <xf numFmtId="49" fontId="2" fillId="0" borderId="2" xfId="0" applyNumberFormat="1" applyFont="1" applyBorder="1" applyAlignment="1" applyProtection="1">
      <alignment horizontal="left" vertical="top" wrapText="1" shrinkToFit="1" readingOrder="1"/>
      <protection locked="0"/>
    </xf>
    <xf numFmtId="49" fontId="2" fillId="0" borderId="4" xfId="0" applyNumberFormat="1" applyFont="1" applyBorder="1" applyAlignment="1" applyProtection="1">
      <alignment horizontal="center" vertical="top" wrapText="1" shrinkToFit="1" readingOrder="1"/>
      <protection locked="0"/>
    </xf>
    <xf numFmtId="49" fontId="2" fillId="0" borderId="4" xfId="0" applyNumberFormat="1" applyFont="1" applyBorder="1" applyAlignment="1" applyProtection="1">
      <alignment horizontal="left" vertical="top" wrapText="1" shrinkToFit="1" readingOrder="1"/>
      <protection locked="0"/>
    </xf>
    <xf numFmtId="0" fontId="2" fillId="0" borderId="2" xfId="0" applyFont="1" applyBorder="1" applyAlignment="1" applyProtection="1">
      <alignment horizontal="left" vertical="top" wrapText="1" shrinkToFit="1" readingOrder="1"/>
      <protection locked="0"/>
    </xf>
    <xf numFmtId="4" fontId="5" fillId="0" borderId="2" xfId="0" applyNumberFormat="1" applyFont="1" applyBorder="1" applyAlignment="1" applyProtection="1">
      <alignment horizontal="right" vertical="top" wrapText="1" shrinkToFit="1" readingOrder="1"/>
      <protection locked="0"/>
    </xf>
    <xf numFmtId="164" fontId="5" fillId="0" borderId="2" xfId="0" applyNumberFormat="1" applyFont="1" applyBorder="1" applyAlignment="1" applyProtection="1">
      <alignment horizontal="right" vertical="top" wrapText="1" shrinkToFit="1" readingOrder="1"/>
      <protection locked="0"/>
    </xf>
    <xf numFmtId="165" fontId="5" fillId="0" borderId="2" xfId="0" applyNumberFormat="1" applyFont="1" applyBorder="1" applyAlignment="1" applyProtection="1">
      <alignment horizontal="right" vertical="top" wrapText="1" shrinkToFit="1" readingOrder="1"/>
      <protection locked="0"/>
    </xf>
    <xf numFmtId="49" fontId="5" fillId="0" borderId="1" xfId="0" applyNumberFormat="1" applyFont="1" applyBorder="1" applyAlignment="1" applyProtection="1">
      <alignment horizontal="right" vertical="top" wrapText="1" shrinkToFit="1" readingOrder="1"/>
      <protection locked="0"/>
    </xf>
    <xf numFmtId="4" fontId="0" fillId="0" borderId="0" xfId="0" applyNumberFormat="1" applyProtection="1">
      <protection locked="0"/>
    </xf>
    <xf numFmtId="4" fontId="5" fillId="0" borderId="2" xfId="0" applyNumberFormat="1" applyFont="1" applyBorder="1" applyAlignment="1" applyProtection="1">
      <alignment horizontal="center" vertical="center" wrapText="1" shrinkToFit="1" readingOrder="1"/>
      <protection locked="0"/>
    </xf>
    <xf numFmtId="4" fontId="2" fillId="0" borderId="4" xfId="0" applyNumberFormat="1" applyFont="1" applyBorder="1" applyAlignment="1" applyProtection="1">
      <alignment horizontal="right" vertical="top" wrapText="1" shrinkToFit="1" readingOrder="1"/>
      <protection locked="0"/>
    </xf>
    <xf numFmtId="0" fontId="2" fillId="0" borderId="1" xfId="0" applyNumberFormat="1" applyFont="1" applyBorder="1" applyAlignment="1" applyProtection="1">
      <alignment horizontal="center" vertical="center" wrapText="1" shrinkToFit="1" readingOrder="1"/>
      <protection locked="0"/>
    </xf>
    <xf numFmtId="49" fontId="6" fillId="2" borderId="3" xfId="0" applyNumberFormat="1" applyFont="1" applyFill="1" applyBorder="1" applyAlignment="1" applyProtection="1">
      <alignment horizontal="right" vertical="top" wrapText="1" shrinkToFit="1" readingOrder="1"/>
      <protection locked="0"/>
    </xf>
    <xf numFmtId="4" fontId="6" fillId="2" borderId="3" xfId="0" applyNumberFormat="1" applyFont="1" applyFill="1" applyBorder="1" applyAlignment="1" applyProtection="1">
      <alignment horizontal="right" vertical="top" wrapText="1" shrinkToFit="1" readingOrder="1"/>
      <protection locked="0"/>
    </xf>
    <xf numFmtId="49" fontId="6" fillId="2" borderId="1" xfId="0" applyNumberFormat="1" applyFont="1" applyFill="1" applyBorder="1" applyAlignment="1" applyProtection="1">
      <alignment horizontal="right" vertical="top" wrapText="1" shrinkToFit="1" readingOrder="1"/>
      <protection locked="0"/>
    </xf>
    <xf numFmtId="4" fontId="3" fillId="2" borderId="2" xfId="0" applyNumberFormat="1" applyFont="1" applyFill="1" applyBorder="1" applyAlignment="1" applyProtection="1">
      <alignment horizontal="right" vertical="top" wrapText="1" shrinkToFit="1" readingOrder="1"/>
      <protection locked="0"/>
    </xf>
    <xf numFmtId="0" fontId="6" fillId="2" borderId="3" xfId="0" applyFont="1" applyFill="1" applyBorder="1" applyAlignment="1" applyProtection="1">
      <alignment horizontal="right" vertical="top" wrapText="1" shrinkToFit="1" readingOrder="1"/>
      <protection locked="0"/>
    </xf>
    <xf numFmtId="49" fontId="6" fillId="3" borderId="1" xfId="0" applyNumberFormat="1" applyFont="1" applyFill="1" applyBorder="1" applyAlignment="1" applyProtection="1">
      <alignment horizontal="right" vertical="top" wrapText="1" shrinkToFit="1" readingOrder="1"/>
      <protection locked="0"/>
    </xf>
    <xf numFmtId="4" fontId="6" fillId="3" borderId="2" xfId="0" applyNumberFormat="1" applyFont="1" applyFill="1" applyBorder="1" applyAlignment="1" applyProtection="1">
      <alignment vertical="center" wrapText="1" shrinkToFit="1" readingOrder="1"/>
      <protection locked="0"/>
    </xf>
    <xf numFmtId="4" fontId="6" fillId="3" borderId="2" xfId="0" applyNumberFormat="1" applyFont="1" applyFill="1" applyBorder="1" applyAlignment="1" applyProtection="1">
      <alignment horizontal="right" vertical="center" wrapText="1" shrinkToFit="1" readingOrder="1"/>
      <protection locked="0"/>
    </xf>
    <xf numFmtId="4" fontId="3" fillId="3" borderId="2" xfId="0" applyNumberFormat="1" applyFont="1" applyFill="1" applyBorder="1" applyAlignment="1" applyProtection="1">
      <alignment horizontal="right" vertical="top" wrapText="1" shrinkToFit="1" readingOrder="1"/>
      <protection locked="0"/>
    </xf>
    <xf numFmtId="49" fontId="6" fillId="4" borderId="1" xfId="0" applyNumberFormat="1" applyFont="1" applyFill="1" applyBorder="1" applyAlignment="1" applyProtection="1">
      <alignment horizontal="right" vertical="top" wrapText="1" shrinkToFit="1" readingOrder="1"/>
      <protection locked="0"/>
    </xf>
    <xf numFmtId="4" fontId="3" fillId="4" borderId="2" xfId="0" applyNumberFormat="1" applyFont="1" applyFill="1" applyBorder="1" applyAlignment="1" applyProtection="1">
      <alignment vertical="top" wrapText="1" shrinkToFit="1" readingOrder="1"/>
      <protection locked="0"/>
    </xf>
    <xf numFmtId="4" fontId="3" fillId="4" borderId="2" xfId="0" applyNumberFormat="1" applyFont="1" applyFill="1" applyBorder="1" applyAlignment="1" applyProtection="1">
      <alignment horizontal="right" vertical="top" wrapText="1" shrinkToFit="1" readingOrder="1"/>
      <protection locked="0"/>
    </xf>
    <xf numFmtId="49" fontId="5" fillId="0" borderId="4" xfId="0" applyNumberFormat="1" applyFont="1" applyBorder="1" applyAlignment="1" applyProtection="1">
      <alignment horizontal="left" vertical="top" wrapText="1" shrinkToFit="1" readingOrder="1"/>
      <protection locked="0"/>
    </xf>
    <xf numFmtId="0" fontId="2" fillId="0" borderId="1" xfId="0" applyFont="1" applyBorder="1" applyAlignment="1">
      <alignment horizontal="center" vertical="center" wrapText="1" shrinkToFit="1" readingOrder="1"/>
    </xf>
    <xf numFmtId="0" fontId="2" fillId="0" borderId="2" xfId="0" applyFont="1" applyBorder="1" applyAlignment="1">
      <alignment horizontal="center" vertical="center" wrapText="1" shrinkToFit="1" readingOrder="1"/>
    </xf>
    <xf numFmtId="49" fontId="2" fillId="0" borderId="2" xfId="0" applyNumberFormat="1" applyFont="1" applyBorder="1" applyAlignment="1">
      <alignment horizontal="center" vertical="top" wrapText="1" shrinkToFit="1" readingOrder="1"/>
    </xf>
    <xf numFmtId="0" fontId="2" fillId="0" borderId="2" xfId="0" applyFont="1" applyBorder="1" applyAlignment="1">
      <alignment horizontal="left" vertical="top" wrapText="1" shrinkToFit="1" readingOrder="1"/>
    </xf>
    <xf numFmtId="49" fontId="2" fillId="0" borderId="4" xfId="0" applyNumberFormat="1" applyFont="1" applyBorder="1" applyAlignment="1">
      <alignment horizontal="center" vertical="top" wrapText="1" shrinkToFit="1" readingOrder="1"/>
    </xf>
    <xf numFmtId="0" fontId="2" fillId="0" borderId="4" xfId="0" applyFont="1" applyBorder="1" applyAlignment="1">
      <alignment horizontal="left" vertical="top" wrapText="1" shrinkToFit="1" readingOrder="1"/>
    </xf>
    <xf numFmtId="49" fontId="3" fillId="3" borderId="1" xfId="0" applyNumberFormat="1" applyFont="1" applyFill="1" applyBorder="1" applyAlignment="1">
      <alignment horizontal="right" vertical="top" wrapText="1" shrinkToFit="1" readingOrder="1"/>
    </xf>
    <xf numFmtId="49" fontId="6" fillId="3" borderId="1" xfId="0" applyNumberFormat="1" applyFont="1" applyFill="1" applyBorder="1" applyAlignment="1">
      <alignment horizontal="right" vertical="top" wrapText="1" shrinkToFit="1" readingOrder="1"/>
    </xf>
    <xf numFmtId="49" fontId="13" fillId="2" borderId="1" xfId="0" applyNumberFormat="1" applyFont="1" applyFill="1" applyBorder="1" applyAlignment="1">
      <alignment horizontal="right" vertical="top" wrapText="1" shrinkToFit="1" readingOrder="1"/>
    </xf>
    <xf numFmtId="4" fontId="2" fillId="0" borderId="2" xfId="0" applyNumberFormat="1" applyFont="1" applyBorder="1" applyAlignment="1">
      <alignment horizontal="right" vertical="top" wrapText="1" shrinkToFit="1" readingOrder="1"/>
    </xf>
    <xf numFmtId="4" fontId="5" fillId="0" borderId="2" xfId="0" applyNumberFormat="1" applyFont="1" applyBorder="1" applyAlignment="1">
      <alignment horizontal="right" vertical="top" wrapText="1" shrinkToFit="1" readingOrder="1"/>
    </xf>
    <xf numFmtId="4" fontId="2" fillId="0" borderId="4" xfId="0" applyNumberFormat="1" applyFont="1" applyBorder="1" applyAlignment="1">
      <alignment horizontal="right" vertical="top" wrapText="1" shrinkToFit="1" readingOrder="1"/>
    </xf>
    <xf numFmtId="4" fontId="5" fillId="0" borderId="4" xfId="0" applyNumberFormat="1" applyFont="1" applyBorder="1" applyAlignment="1">
      <alignment horizontal="right" vertical="top" wrapText="1" shrinkToFit="1" readingOrder="1"/>
    </xf>
    <xf numFmtId="4" fontId="3" fillId="3" borderId="2" xfId="0" applyNumberFormat="1" applyFont="1" applyFill="1" applyBorder="1" applyAlignment="1">
      <alignment horizontal="right" vertical="top" wrapText="1" shrinkToFit="1" readingOrder="1"/>
    </xf>
    <xf numFmtId="4" fontId="13" fillId="2" borderId="2" xfId="0" applyNumberFormat="1" applyFont="1" applyFill="1" applyBorder="1" applyAlignment="1">
      <alignment horizontal="right" vertical="top" wrapText="1" shrinkToFit="1" readingOrder="1"/>
    </xf>
    <xf numFmtId="0" fontId="5" fillId="0" borderId="2" xfId="0" applyFont="1" applyBorder="1" applyAlignment="1">
      <alignment horizontal="center" vertical="center" wrapText="1" shrinkToFit="1" readingOrder="1"/>
    </xf>
    <xf numFmtId="49" fontId="5" fillId="0" borderId="1" xfId="0" applyNumberFormat="1" applyFont="1" applyBorder="1" applyAlignment="1">
      <alignment horizontal="right" vertical="top" wrapText="1" shrinkToFit="1" readingOrder="1"/>
    </xf>
    <xf numFmtId="49" fontId="5" fillId="0" borderId="3" xfId="0" applyNumberFormat="1" applyFont="1" applyBorder="1" applyAlignment="1">
      <alignment horizontal="right" vertical="top" wrapText="1" shrinkToFit="1" readingOrder="1"/>
    </xf>
    <xf numFmtId="49" fontId="5" fillId="0" borderId="2" xfId="0" applyNumberFormat="1" applyFont="1" applyBorder="1" applyAlignment="1">
      <alignment horizontal="center" vertical="top" wrapText="1" shrinkToFit="1" readingOrder="1"/>
    </xf>
    <xf numFmtId="49" fontId="5" fillId="0" borderId="2" xfId="0" applyNumberFormat="1" applyFont="1" applyBorder="1" applyAlignment="1">
      <alignment horizontal="left" vertical="top" wrapText="1" shrinkToFit="1" readingOrder="1"/>
    </xf>
    <xf numFmtId="49" fontId="5" fillId="0" borderId="4" xfId="0" applyNumberFormat="1" applyFont="1" applyBorder="1" applyAlignment="1">
      <alignment horizontal="center" vertical="top" wrapText="1" shrinkToFit="1" readingOrder="1"/>
    </xf>
    <xf numFmtId="49" fontId="5" fillId="0" borderId="4" xfId="0" applyNumberFormat="1" applyFont="1" applyBorder="1" applyAlignment="1">
      <alignment horizontal="left" vertical="top" wrapText="1" shrinkToFit="1" readingOrder="1"/>
    </xf>
    <xf numFmtId="49" fontId="6" fillId="3" borderId="3" xfId="0" applyNumberFormat="1" applyFont="1" applyFill="1" applyBorder="1" applyAlignment="1">
      <alignment horizontal="right" vertical="top" wrapText="1" shrinkToFit="1" readingOrder="1"/>
    </xf>
    <xf numFmtId="4" fontId="6" fillId="3" borderId="2" xfId="0" applyNumberFormat="1" applyFont="1" applyFill="1" applyBorder="1" applyAlignment="1">
      <alignment horizontal="right" vertical="top" wrapText="1" shrinkToFit="1" readingOrder="1"/>
    </xf>
    <xf numFmtId="4" fontId="6" fillId="3" borderId="2" xfId="0" applyNumberFormat="1" applyFont="1" applyFill="1" applyBorder="1" applyAlignment="1">
      <alignment vertical="top" wrapText="1" shrinkToFit="1" readingOrder="1"/>
    </xf>
    <xf numFmtId="0" fontId="16" fillId="0" borderId="0" xfId="2" applyAlignment="1">
      <alignment vertical="center"/>
    </xf>
    <xf numFmtId="0" fontId="17" fillId="5" borderId="0" xfId="2" applyFont="1" applyFill="1" applyAlignment="1">
      <alignment vertical="center"/>
    </xf>
    <xf numFmtId="0" fontId="18" fillId="5" borderId="0" xfId="2" applyFont="1" applyFill="1" applyAlignment="1">
      <alignment vertical="center"/>
    </xf>
    <xf numFmtId="0" fontId="1" fillId="0" borderId="0" xfId="2" applyFont="1" applyAlignment="1">
      <alignment vertical="center"/>
    </xf>
    <xf numFmtId="0" fontId="14" fillId="0" borderId="0" xfId="2" applyFont="1" applyAlignment="1">
      <alignment vertical="center"/>
    </xf>
    <xf numFmtId="0" fontId="20" fillId="0" borderId="11" xfId="2" applyFont="1" applyBorder="1" applyAlignment="1">
      <alignment horizontal="center" vertical="center"/>
    </xf>
    <xf numFmtId="0" fontId="20" fillId="0" borderId="11" xfId="2" applyFont="1" applyBorder="1" applyAlignment="1">
      <alignment horizontal="center" vertical="center" wrapText="1"/>
    </xf>
    <xf numFmtId="0" fontId="1" fillId="0" borderId="11" xfId="2" applyFont="1" applyBorder="1" applyAlignment="1">
      <alignment horizontal="center" vertical="center"/>
    </xf>
    <xf numFmtId="0" fontId="1" fillId="0" borderId="11" xfId="2" applyFont="1" applyBorder="1" applyAlignment="1">
      <alignment vertical="center"/>
    </xf>
    <xf numFmtId="166" fontId="1" fillId="0" borderId="11" xfId="2" applyNumberFormat="1" applyFont="1" applyBorder="1" applyAlignment="1">
      <alignment vertical="center"/>
    </xf>
    <xf numFmtId="166" fontId="1" fillId="0" borderId="0" xfId="3" applyFont="1" applyAlignment="1">
      <alignment vertical="center"/>
    </xf>
    <xf numFmtId="166" fontId="0" fillId="0" borderId="0" xfId="3" applyFont="1" applyAlignment="1">
      <alignment vertical="center"/>
    </xf>
    <xf numFmtId="166" fontId="14" fillId="0" borderId="11" xfId="2" applyNumberFormat="1" applyFont="1" applyBorder="1" applyAlignment="1">
      <alignment vertical="center"/>
    </xf>
    <xf numFmtId="166" fontId="14" fillId="0" borderId="0" xfId="3" applyFont="1" applyAlignment="1">
      <alignment vertical="center"/>
    </xf>
    <xf numFmtId="0" fontId="21" fillId="0" borderId="11" xfId="2" applyFont="1" applyBorder="1" applyAlignment="1">
      <alignment horizontal="center" vertical="center"/>
    </xf>
    <xf numFmtId="0" fontId="21" fillId="0" borderId="0" xfId="2" applyFont="1" applyAlignment="1">
      <alignment horizontal="center" vertical="center"/>
    </xf>
    <xf numFmtId="166" fontId="14" fillId="0" borderId="0" xfId="2" applyNumberFormat="1" applyFont="1" applyAlignment="1">
      <alignment vertical="center"/>
    </xf>
    <xf numFmtId="0" fontId="22" fillId="0" borderId="0" xfId="2" applyFont="1" applyAlignment="1">
      <alignment horizontal="left" vertical="center"/>
    </xf>
    <xf numFmtId="0" fontId="15" fillId="0" borderId="0" xfId="2" applyFont="1" applyAlignment="1">
      <alignment horizontal="right" vertical="center" indent="2"/>
    </xf>
    <xf numFmtId="0" fontId="15" fillId="0" borderId="0" xfId="2" applyFont="1" applyAlignment="1">
      <alignment horizontal="left" vertical="center" indent="5"/>
    </xf>
    <xf numFmtId="0" fontId="24" fillId="0" borderId="0" xfId="4" applyAlignment="1">
      <alignment horizontal="left" vertical="center" indent="4"/>
    </xf>
    <xf numFmtId="166" fontId="1" fillId="0" borderId="0" xfId="3" applyFont="1" applyAlignment="1">
      <alignment horizontal="center" vertical="center"/>
    </xf>
    <xf numFmtId="0" fontId="27" fillId="0" borderId="0" xfId="2" applyFont="1" applyAlignment="1">
      <alignment vertical="center"/>
    </xf>
    <xf numFmtId="0" fontId="15" fillId="0" borderId="0" xfId="2" applyFont="1" applyAlignment="1">
      <alignment vertical="center"/>
    </xf>
    <xf numFmtId="0" fontId="28" fillId="0" borderId="0" xfId="2" quotePrefix="1" applyFont="1" applyAlignment="1">
      <alignment horizontal="left" vertical="center" wrapText="1"/>
    </xf>
    <xf numFmtId="0" fontId="28" fillId="0" borderId="0" xfId="2" applyFont="1" applyAlignment="1">
      <alignment horizontal="left" vertical="center" wrapText="1"/>
    </xf>
    <xf numFmtId="0" fontId="29" fillId="0" borderId="12" xfId="2" applyFont="1" applyBorder="1" applyAlignment="1">
      <alignment horizontal="center" vertical="center" wrapText="1"/>
    </xf>
    <xf numFmtId="0" fontId="16" fillId="0" borderId="0" xfId="2" applyAlignment="1">
      <alignment horizontal="center" vertical="center"/>
    </xf>
    <xf numFmtId="0" fontId="19" fillId="0" borderId="0" xfId="2" applyFont="1" applyAlignment="1">
      <alignment horizontal="center" vertical="center"/>
    </xf>
    <xf numFmtId="166" fontId="25" fillId="0" borderId="0" xfId="3" applyFont="1" applyAlignment="1">
      <alignment horizontal="center" vertical="center" wrapText="1"/>
    </xf>
    <xf numFmtId="0" fontId="26" fillId="0" borderId="0" xfId="2" applyFont="1" applyAlignment="1">
      <alignment horizontal="left" vertical="center" wrapText="1"/>
    </xf>
    <xf numFmtId="0" fontId="14" fillId="0" borderId="13" xfId="2" applyFont="1" applyBorder="1" applyAlignment="1">
      <alignment vertical="center"/>
    </xf>
    <xf numFmtId="0" fontId="14" fillId="0" borderId="13" xfId="2" applyFont="1" applyBorder="1" applyAlignment="1">
      <alignment horizontal="left" vertical="center"/>
    </xf>
    <xf numFmtId="0" fontId="30" fillId="0" borderId="0" xfId="0" applyFont="1" applyAlignment="1" applyProtection="1">
      <alignment horizontal="center"/>
      <protection locked="0"/>
    </xf>
    <xf numFmtId="0" fontId="31" fillId="0" borderId="0" xfId="0" applyFont="1" applyAlignment="1" applyProtection="1">
      <alignment horizontal="center"/>
      <protection locked="0"/>
    </xf>
    <xf numFmtId="0" fontId="9" fillId="2" borderId="0" xfId="0" applyNumberFormat="1" applyFont="1" applyFill="1" applyAlignment="1" applyProtection="1">
      <alignment horizontal="center" vertical="top" wrapText="1" shrinkToFit="1" readingOrder="1"/>
      <protection locked="0"/>
    </xf>
    <xf numFmtId="49" fontId="3" fillId="3" borderId="5" xfId="0" applyNumberFormat="1" applyFont="1" applyFill="1" applyBorder="1" applyAlignment="1" applyProtection="1">
      <alignment horizontal="left" vertical="top" wrapText="1" shrinkToFit="1" readingOrder="1"/>
      <protection locked="0"/>
    </xf>
    <xf numFmtId="49" fontId="3" fillId="3" borderId="6" xfId="0" applyNumberFormat="1" applyFont="1" applyFill="1" applyBorder="1" applyAlignment="1" applyProtection="1">
      <alignment horizontal="left" vertical="top" wrapText="1" shrinkToFit="1" readingOrder="1"/>
      <protection locked="0"/>
    </xf>
    <xf numFmtId="49" fontId="3" fillId="3" borderId="4" xfId="0" applyNumberFormat="1" applyFont="1" applyFill="1" applyBorder="1" applyAlignment="1" applyProtection="1">
      <alignment horizontal="left" vertical="top" wrapText="1" shrinkToFit="1" readingOrder="1"/>
      <protection locked="0"/>
    </xf>
    <xf numFmtId="49" fontId="6" fillId="2" borderId="6" xfId="0" applyNumberFormat="1" applyFont="1" applyFill="1" applyBorder="1" applyAlignment="1" applyProtection="1">
      <alignment horizontal="left" vertical="top" wrapText="1" shrinkToFit="1" readingOrder="1"/>
      <protection locked="0"/>
    </xf>
    <xf numFmtId="49" fontId="6" fillId="2" borderId="4" xfId="0" applyNumberFormat="1" applyFont="1" applyFill="1" applyBorder="1" applyAlignment="1" applyProtection="1">
      <alignment horizontal="left" vertical="top" wrapText="1" shrinkToFit="1" readingOrder="1"/>
      <protection locked="0"/>
    </xf>
    <xf numFmtId="49" fontId="8" fillId="2" borderId="7" xfId="0" applyNumberFormat="1" applyFont="1" applyFill="1" applyBorder="1" applyAlignment="1" applyProtection="1">
      <alignment horizontal="right" vertical="center" wrapText="1"/>
      <protection locked="0"/>
    </xf>
    <xf numFmtId="49" fontId="8" fillId="2" borderId="8" xfId="0" applyNumberFormat="1" applyFont="1" applyFill="1" applyBorder="1" applyAlignment="1" applyProtection="1">
      <alignment horizontal="right" vertical="center" wrapText="1"/>
      <protection locked="0"/>
    </xf>
    <xf numFmtId="43" fontId="8" fillId="2" borderId="7" xfId="1" applyFont="1" applyFill="1" applyBorder="1" applyAlignment="1" applyProtection="1">
      <alignment horizontal="center" vertical="center"/>
      <protection locked="0"/>
    </xf>
    <xf numFmtId="43" fontId="8" fillId="2" borderId="9" xfId="1" applyFont="1" applyFill="1" applyBorder="1" applyAlignment="1" applyProtection="1">
      <alignment horizontal="center" vertical="center"/>
      <protection locked="0"/>
    </xf>
    <xf numFmtId="49" fontId="6" fillId="3" borderId="5" xfId="0" applyNumberFormat="1" applyFont="1" applyFill="1" applyBorder="1" applyAlignment="1" applyProtection="1">
      <alignment horizontal="left" vertical="top" wrapText="1" shrinkToFit="1" readingOrder="1"/>
      <protection locked="0"/>
    </xf>
    <xf numFmtId="49" fontId="6" fillId="3" borderId="6" xfId="0" applyNumberFormat="1" applyFont="1" applyFill="1" applyBorder="1" applyAlignment="1" applyProtection="1">
      <alignment horizontal="left" vertical="top" wrapText="1" shrinkToFit="1" readingOrder="1"/>
      <protection locked="0"/>
    </xf>
    <xf numFmtId="49" fontId="6" fillId="3" borderId="4" xfId="0" applyNumberFormat="1" applyFont="1" applyFill="1" applyBorder="1" applyAlignment="1" applyProtection="1">
      <alignment horizontal="left" vertical="top" wrapText="1" shrinkToFit="1" readingOrder="1"/>
      <protection locked="0"/>
    </xf>
    <xf numFmtId="0" fontId="6" fillId="2" borderId="6" xfId="0" applyFont="1" applyFill="1" applyBorder="1" applyAlignment="1" applyProtection="1">
      <alignment horizontal="left" vertical="top" wrapText="1" shrinkToFit="1" readingOrder="1"/>
      <protection locked="0"/>
    </xf>
    <xf numFmtId="0" fontId="0" fillId="0" borderId="10" xfId="0" applyBorder="1" applyAlignment="1" applyProtection="1">
      <alignment horizontal="left" wrapText="1"/>
      <protection locked="0"/>
    </xf>
    <xf numFmtId="0" fontId="0" fillId="0" borderId="0" xfId="0" applyAlignment="1" applyProtection="1">
      <alignment horizontal="left" wrapText="1"/>
      <protection locked="0"/>
    </xf>
    <xf numFmtId="49" fontId="3" fillId="4" borderId="5" xfId="0" applyNumberFormat="1" applyFont="1" applyFill="1" applyBorder="1" applyAlignment="1" applyProtection="1">
      <alignment horizontal="left" vertical="top" wrapText="1" shrinkToFit="1" readingOrder="1"/>
      <protection locked="0"/>
    </xf>
    <xf numFmtId="49" fontId="3" fillId="4" borderId="6" xfId="0" applyNumberFormat="1" applyFont="1" applyFill="1" applyBorder="1" applyAlignment="1" applyProtection="1">
      <alignment horizontal="left" vertical="top" wrapText="1" shrinkToFit="1" readingOrder="1"/>
      <protection locked="0"/>
    </xf>
    <xf numFmtId="49" fontId="3" fillId="4" borderId="4" xfId="0" applyNumberFormat="1" applyFont="1" applyFill="1" applyBorder="1" applyAlignment="1" applyProtection="1">
      <alignment horizontal="left" vertical="top" wrapText="1" shrinkToFit="1" readingOrder="1"/>
      <protection locked="0"/>
    </xf>
    <xf numFmtId="49" fontId="6" fillId="2" borderId="5" xfId="0" applyNumberFormat="1" applyFont="1" applyFill="1" applyBorder="1" applyAlignment="1" applyProtection="1">
      <alignment horizontal="left" vertical="top" wrapText="1" shrinkToFit="1" readingOrder="1"/>
      <protection locked="0"/>
    </xf>
    <xf numFmtId="49" fontId="3" fillId="2" borderId="6" xfId="0" applyNumberFormat="1" applyFont="1" applyFill="1" applyBorder="1" applyAlignment="1" applyProtection="1">
      <alignment horizontal="left" vertical="top" wrapText="1" shrinkToFit="1" readingOrder="1"/>
      <protection locked="0"/>
    </xf>
    <xf numFmtId="49" fontId="3" fillId="2" borderId="4" xfId="0" applyNumberFormat="1" applyFont="1" applyFill="1" applyBorder="1" applyAlignment="1" applyProtection="1">
      <alignment horizontal="left" vertical="top" wrapText="1" shrinkToFit="1" readingOrder="1"/>
      <protection locked="0"/>
    </xf>
    <xf numFmtId="49" fontId="3" fillId="3" borderId="5" xfId="0" applyNumberFormat="1" applyFont="1" applyFill="1" applyBorder="1" applyAlignment="1">
      <alignment horizontal="left" vertical="top" wrapText="1" shrinkToFit="1" readingOrder="1"/>
    </xf>
    <xf numFmtId="49" fontId="3" fillId="3" borderId="6" xfId="0" applyNumberFormat="1" applyFont="1" applyFill="1" applyBorder="1" applyAlignment="1">
      <alignment horizontal="left" vertical="top" wrapText="1" shrinkToFit="1" readingOrder="1"/>
    </xf>
    <xf numFmtId="49" fontId="3" fillId="3" borderId="4" xfId="0" applyNumberFormat="1" applyFont="1" applyFill="1" applyBorder="1" applyAlignment="1">
      <alignment horizontal="left" vertical="top" wrapText="1" shrinkToFit="1" readingOrder="1"/>
    </xf>
    <xf numFmtId="49" fontId="13" fillId="2" borderId="5" xfId="0" applyNumberFormat="1" applyFont="1" applyFill="1" applyBorder="1" applyAlignment="1">
      <alignment horizontal="left" vertical="top" wrapText="1" shrinkToFit="1" readingOrder="1"/>
    </xf>
    <xf numFmtId="49" fontId="13" fillId="2" borderId="6" xfId="0" applyNumberFormat="1" applyFont="1" applyFill="1" applyBorder="1" applyAlignment="1">
      <alignment horizontal="left" vertical="top" wrapText="1" shrinkToFit="1" readingOrder="1"/>
    </xf>
    <xf numFmtId="49" fontId="13" fillId="2" borderId="4" xfId="0" applyNumberFormat="1" applyFont="1" applyFill="1" applyBorder="1" applyAlignment="1">
      <alignment horizontal="left" vertical="top" wrapText="1" shrinkToFit="1" readingOrder="1"/>
    </xf>
    <xf numFmtId="49" fontId="6" fillId="3" borderId="6" xfId="0" applyNumberFormat="1" applyFont="1" applyFill="1" applyBorder="1" applyAlignment="1">
      <alignment horizontal="left" vertical="top" wrapText="1" shrinkToFit="1" readingOrder="1"/>
    </xf>
    <xf numFmtId="49" fontId="6" fillId="3" borderId="4" xfId="0" applyNumberFormat="1" applyFont="1" applyFill="1" applyBorder="1" applyAlignment="1">
      <alignment horizontal="left" vertical="top" wrapText="1" shrinkToFit="1" readingOrder="1"/>
    </xf>
    <xf numFmtId="49" fontId="6" fillId="3" borderId="5" xfId="0" applyNumberFormat="1" applyFont="1" applyFill="1" applyBorder="1" applyAlignment="1">
      <alignment horizontal="left" vertical="top" wrapText="1" shrinkToFit="1" readingOrder="1"/>
    </xf>
  </cellXfs>
  <cellStyles count="5">
    <cellStyle name="Dziesiętny" xfId="1" builtinId="3"/>
    <cellStyle name="Dziesiętny 2" xfId="3" xr:uid="{65FA9BD3-7D3E-4693-BE90-5111944A0341}"/>
    <cellStyle name="Hiperłącze" xfId="4" builtinId="8"/>
    <cellStyle name="Normalny" xfId="0" builtinId="0"/>
    <cellStyle name="Normalny 2" xfId="2" xr:uid="{3CDEB949-7CF7-4443-8981-D40108B7D3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4</xdr:col>
      <xdr:colOff>1026795</xdr:colOff>
      <xdr:row>0</xdr:row>
      <xdr:rowOff>582930</xdr:rowOff>
    </xdr:to>
    <xdr:pic>
      <xdr:nvPicPr>
        <xdr:cNvPr id="2" name="Obraz 1">
          <a:extLst>
            <a:ext uri="{FF2B5EF4-FFF2-40B4-BE49-F238E27FC236}">
              <a16:creationId xmlns:a16="http://schemas.microsoft.com/office/drawing/2014/main" id="{E24C50C9-3FFD-4270-A503-8B083A1B1295}"/>
            </a:ext>
          </a:extLst>
        </xdr:cNvPr>
        <xdr:cNvPicPr/>
      </xdr:nvPicPr>
      <xdr:blipFill>
        <a:blip xmlns:r="http://schemas.openxmlformats.org/officeDocument/2006/relationships" r:embed="rId1"/>
        <a:stretch>
          <a:fillRect/>
        </a:stretch>
      </xdr:blipFill>
      <xdr:spPr>
        <a:xfrm>
          <a:off x="47625" y="0"/>
          <a:ext cx="5760720" cy="5829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7CAE2-F563-4477-B09C-E1FC2960E614}">
  <dimension ref="A1:J42"/>
  <sheetViews>
    <sheetView view="pageBreakPreview" topLeftCell="A8" zoomScaleNormal="100" zoomScaleSheetLayoutView="100" workbookViewId="0">
      <selection activeCell="A42" sqref="A42:E42"/>
    </sheetView>
  </sheetViews>
  <sheetFormatPr defaultColWidth="9.109375" defaultRowHeight="13.8"/>
  <cols>
    <col min="1" max="1" width="5.5546875" style="57" customWidth="1"/>
    <col min="2" max="2" width="33.109375" style="57" customWidth="1"/>
    <col min="3" max="3" width="19.6640625" style="57" customWidth="1"/>
    <col min="4" max="4" width="13.33203125" style="57" bestFit="1" customWidth="1"/>
    <col min="5" max="5" width="20.44140625" style="57" customWidth="1"/>
    <col min="6" max="6" width="9.109375" style="57"/>
    <col min="7" max="7" width="13.33203125" style="57" bestFit="1" customWidth="1"/>
    <col min="8" max="8" width="15" style="57" bestFit="1" customWidth="1"/>
    <col min="9" max="9" width="13.33203125" style="57" bestFit="1" customWidth="1"/>
    <col min="10" max="16384" width="9.109375" style="57"/>
  </cols>
  <sheetData>
    <row r="1" spans="1:10" ht="70.5" customHeight="1">
      <c r="A1" s="84"/>
      <c r="B1" s="84"/>
      <c r="C1" s="84"/>
      <c r="D1" s="84"/>
      <c r="E1" s="84"/>
    </row>
    <row r="2" spans="1:10" ht="24.75" customHeight="1">
      <c r="A2" s="58" t="s">
        <v>762</v>
      </c>
      <c r="B2" s="59"/>
    </row>
    <row r="3" spans="1:10" ht="30" customHeight="1">
      <c r="A3" s="60"/>
      <c r="B3" s="85" t="s">
        <v>763</v>
      </c>
      <c r="C3" s="85"/>
      <c r="D3" s="85"/>
      <c r="E3" s="60"/>
      <c r="F3" s="60"/>
      <c r="G3" s="60"/>
    </row>
    <row r="4" spans="1:10" ht="16.5" customHeight="1">
      <c r="A4" s="88" t="s">
        <v>805</v>
      </c>
      <c r="B4" s="88"/>
      <c r="C4" s="88"/>
      <c r="D4" s="88"/>
      <c r="E4" s="88"/>
      <c r="F4" s="60"/>
      <c r="G4" s="60"/>
    </row>
    <row r="5" spans="1:10" ht="21" customHeight="1">
      <c r="A5" s="62" t="s">
        <v>412</v>
      </c>
      <c r="B5" s="62" t="s">
        <v>764</v>
      </c>
      <c r="C5" s="63" t="s">
        <v>765</v>
      </c>
      <c r="D5" s="62" t="s">
        <v>766</v>
      </c>
      <c r="E5" s="63" t="s">
        <v>767</v>
      </c>
      <c r="F5" s="60"/>
      <c r="G5" s="60"/>
    </row>
    <row r="6" spans="1:10" ht="14.4">
      <c r="A6" s="64">
        <v>1</v>
      </c>
      <c r="B6" s="65" t="s">
        <v>768</v>
      </c>
      <c r="C6" s="66">
        <f>'Zadanie nr 1 '!G5</f>
        <v>0</v>
      </c>
      <c r="D6" s="66">
        <f t="shared" ref="D6:D8" si="0">C6*23%</f>
        <v>0</v>
      </c>
      <c r="E6" s="66">
        <f>C6+D6</f>
        <v>0</v>
      </c>
      <c r="F6" s="60"/>
      <c r="G6" s="67"/>
      <c r="H6" s="67"/>
      <c r="I6" s="67"/>
      <c r="J6" s="68"/>
    </row>
    <row r="7" spans="1:10" ht="14.4">
      <c r="A7" s="64">
        <v>2</v>
      </c>
      <c r="B7" s="65" t="s">
        <v>797</v>
      </c>
      <c r="C7" s="66">
        <f>'Zadanie nr 1 '!G60</f>
        <v>0</v>
      </c>
      <c r="D7" s="66">
        <f t="shared" si="0"/>
        <v>0</v>
      </c>
      <c r="E7" s="66">
        <f t="shared" ref="E7:E8" si="1">C7+D7</f>
        <v>0</v>
      </c>
      <c r="F7" s="60"/>
      <c r="G7" s="67"/>
      <c r="H7" s="67"/>
      <c r="I7" s="67"/>
      <c r="J7" s="68"/>
    </row>
    <row r="8" spans="1:10" ht="14.4">
      <c r="A8" s="64">
        <v>3</v>
      </c>
      <c r="B8" s="65" t="s">
        <v>796</v>
      </c>
      <c r="C8" s="66">
        <f>'Zadanie nr 1 '!G83</f>
        <v>0</v>
      </c>
      <c r="D8" s="66">
        <f t="shared" si="0"/>
        <v>0</v>
      </c>
      <c r="E8" s="66">
        <f t="shared" si="1"/>
        <v>0</v>
      </c>
      <c r="F8" s="60"/>
      <c r="G8" s="67"/>
      <c r="H8" s="67"/>
      <c r="I8" s="67"/>
      <c r="J8" s="68"/>
    </row>
    <row r="9" spans="1:10" ht="14.4">
      <c r="A9" s="65"/>
      <c r="B9" s="64" t="s">
        <v>769</v>
      </c>
      <c r="C9" s="69">
        <f>SUM(C6:C8)</f>
        <v>0</v>
      </c>
      <c r="D9" s="69">
        <f>C9*0.23</f>
        <v>0</v>
      </c>
      <c r="E9" s="69">
        <f>C9+D9</f>
        <v>0</v>
      </c>
      <c r="F9" s="60"/>
      <c r="G9" s="70"/>
      <c r="H9" s="70"/>
      <c r="I9" s="70"/>
      <c r="J9" s="68"/>
    </row>
    <row r="10" spans="1:10" ht="17.25" customHeight="1">
      <c r="A10" s="89" t="s">
        <v>804</v>
      </c>
      <c r="B10" s="89"/>
      <c r="C10" s="89"/>
      <c r="D10" s="89"/>
      <c r="E10" s="89"/>
      <c r="F10" s="60"/>
      <c r="G10" s="60"/>
    </row>
    <row r="11" spans="1:10" ht="24.75" customHeight="1">
      <c r="A11" s="62" t="s">
        <v>412</v>
      </c>
      <c r="B11" s="62" t="s">
        <v>764</v>
      </c>
      <c r="C11" s="63" t="s">
        <v>765</v>
      </c>
      <c r="D11" s="62" t="s">
        <v>766</v>
      </c>
      <c r="E11" s="63" t="s">
        <v>767</v>
      </c>
      <c r="F11" s="60"/>
      <c r="G11" s="60"/>
    </row>
    <row r="12" spans="1:10" ht="14.4">
      <c r="A12" s="64">
        <v>1</v>
      </c>
      <c r="B12" s="65" t="s">
        <v>768</v>
      </c>
      <c r="C12" s="66">
        <f>'Zadanie nr 2'!G5</f>
        <v>0</v>
      </c>
      <c r="D12" s="66">
        <f>C12*23%</f>
        <v>0</v>
      </c>
      <c r="E12" s="66">
        <f>C12+D12</f>
        <v>0</v>
      </c>
      <c r="F12" s="60"/>
      <c r="G12" s="60"/>
    </row>
    <row r="13" spans="1:10" ht="14.4">
      <c r="A13" s="64">
        <v>2</v>
      </c>
      <c r="B13" s="65" t="s">
        <v>795</v>
      </c>
      <c r="C13" s="66">
        <f>'Zadanie nr 2'!G73</f>
        <v>0</v>
      </c>
      <c r="D13" s="66">
        <f>C13*23%</f>
        <v>0</v>
      </c>
      <c r="E13" s="66">
        <f>C13+D13</f>
        <v>0</v>
      </c>
      <c r="F13" s="60"/>
      <c r="G13" s="60"/>
    </row>
    <row r="14" spans="1:10" ht="14.4">
      <c r="A14" s="64">
        <v>3</v>
      </c>
      <c r="B14" s="65" t="s">
        <v>796</v>
      </c>
      <c r="C14" s="66">
        <f>'Zadanie nr 2'!G114</f>
        <v>0</v>
      </c>
      <c r="D14" s="66">
        <f t="shared" ref="D14" si="2">C14*23%</f>
        <v>0</v>
      </c>
      <c r="E14" s="66">
        <f t="shared" ref="E14" si="3">C14+D14</f>
        <v>0</v>
      </c>
      <c r="F14" s="60"/>
      <c r="G14" s="60"/>
    </row>
    <row r="15" spans="1:10" ht="14.4">
      <c r="A15" s="65"/>
      <c r="B15" s="64" t="s">
        <v>769</v>
      </c>
      <c r="C15" s="69">
        <f>SUM(C12:C14)</f>
        <v>0</v>
      </c>
      <c r="D15" s="69">
        <f>C15*0.23</f>
        <v>0</v>
      </c>
      <c r="E15" s="69">
        <f>C15+D15</f>
        <v>0</v>
      </c>
    </row>
    <row r="17" spans="1:5" ht="14.4">
      <c r="B17" s="71" t="s">
        <v>806</v>
      </c>
      <c r="C17" s="69">
        <f>C9+C15</f>
        <v>0</v>
      </c>
      <c r="D17" s="69">
        <f>D9+D15</f>
        <v>0</v>
      </c>
      <c r="E17" s="69">
        <f>E9+E15</f>
        <v>0</v>
      </c>
    </row>
    <row r="18" spans="1:5" ht="14.4">
      <c r="B18" s="72"/>
      <c r="C18" s="73"/>
      <c r="D18" s="73"/>
      <c r="E18" s="73"/>
    </row>
    <row r="19" spans="1:5" ht="14.4">
      <c r="A19" s="74" t="s">
        <v>770</v>
      </c>
      <c r="C19" s="60"/>
      <c r="D19" s="67"/>
      <c r="E19" s="60"/>
    </row>
    <row r="20" spans="1:5" ht="14.4">
      <c r="A20" s="60"/>
      <c r="B20" s="60"/>
      <c r="C20" s="75" t="s">
        <v>771</v>
      </c>
      <c r="D20" s="67" t="s">
        <v>772</v>
      </c>
      <c r="E20" s="60" t="s">
        <v>773</v>
      </c>
    </row>
    <row r="21" spans="1:5" ht="14.4">
      <c r="A21" s="60"/>
      <c r="B21" s="60"/>
      <c r="C21" s="75" t="s">
        <v>774</v>
      </c>
      <c r="D21" s="67" t="s">
        <v>775</v>
      </c>
      <c r="E21" s="60" t="s">
        <v>776</v>
      </c>
    </row>
    <row r="22" spans="1:5" ht="14.4">
      <c r="A22" s="60"/>
      <c r="B22" s="60"/>
      <c r="C22" s="75" t="s">
        <v>777</v>
      </c>
      <c r="D22" s="67" t="s">
        <v>775</v>
      </c>
      <c r="E22" s="60" t="s">
        <v>776</v>
      </c>
    </row>
    <row r="23" spans="1:5" ht="14.4">
      <c r="A23" s="60"/>
      <c r="B23" s="60"/>
      <c r="C23" s="75" t="s">
        <v>778</v>
      </c>
      <c r="D23" s="67" t="s">
        <v>772</v>
      </c>
      <c r="E23" s="60" t="s">
        <v>776</v>
      </c>
    </row>
    <row r="24" spans="1:5" ht="14.4">
      <c r="A24" s="60"/>
      <c r="B24" s="60"/>
      <c r="C24" s="60"/>
      <c r="D24" s="67"/>
      <c r="E24" s="60"/>
    </row>
    <row r="25" spans="1:5" ht="14.4">
      <c r="A25" s="60" t="s">
        <v>779</v>
      </c>
      <c r="C25" s="60"/>
      <c r="D25" s="67"/>
      <c r="E25" s="60"/>
    </row>
    <row r="26" spans="1:5" ht="14.4">
      <c r="A26" s="60"/>
      <c r="B26" s="76" t="s">
        <v>780</v>
      </c>
      <c r="C26" s="77"/>
      <c r="D26" s="67"/>
      <c r="E26" s="60"/>
    </row>
    <row r="27" spans="1:5" ht="14.4">
      <c r="A27" s="60"/>
      <c r="B27" s="76" t="s">
        <v>781</v>
      </c>
      <c r="C27" s="60"/>
      <c r="D27" s="67"/>
      <c r="E27" s="60"/>
    </row>
    <row r="28" spans="1:5" ht="14.4">
      <c r="A28" s="60"/>
      <c r="B28" s="76" t="s">
        <v>782</v>
      </c>
      <c r="C28" s="60"/>
      <c r="D28" s="67"/>
      <c r="E28" s="60"/>
    </row>
    <row r="29" spans="1:5" ht="8.25" customHeight="1">
      <c r="A29" s="60"/>
      <c r="B29" s="76"/>
      <c r="C29" s="60"/>
      <c r="D29" s="67"/>
      <c r="E29" s="60"/>
    </row>
    <row r="30" spans="1:5" ht="14.4">
      <c r="A30" s="60"/>
      <c r="D30" s="78" t="s">
        <v>783</v>
      </c>
      <c r="E30" s="60"/>
    </row>
    <row r="31" spans="1:5" ht="14.4">
      <c r="A31" s="60"/>
      <c r="B31" s="76"/>
      <c r="C31" s="86" t="s">
        <v>784</v>
      </c>
      <c r="D31" s="86"/>
      <c r="E31" s="86"/>
    </row>
    <row r="32" spans="1:5" ht="14.4">
      <c r="A32" s="60"/>
      <c r="B32" s="61" t="s">
        <v>785</v>
      </c>
      <c r="C32" s="60"/>
      <c r="D32" s="67"/>
      <c r="E32" s="60"/>
    </row>
    <row r="33" spans="1:5" ht="125.25" customHeight="1">
      <c r="A33" s="87" t="s">
        <v>801</v>
      </c>
      <c r="B33" s="87"/>
      <c r="C33" s="87"/>
      <c r="D33" s="87"/>
      <c r="E33" s="87"/>
    </row>
    <row r="34" spans="1:5" ht="14.4">
      <c r="A34" s="79" t="s">
        <v>786</v>
      </c>
      <c r="C34" s="60"/>
      <c r="D34" s="67"/>
      <c r="E34" s="60"/>
    </row>
    <row r="35" spans="1:5" ht="15.75" customHeight="1">
      <c r="A35" s="60"/>
      <c r="B35" s="81" t="s">
        <v>787</v>
      </c>
      <c r="C35" s="82"/>
      <c r="D35" s="82"/>
      <c r="E35" s="82"/>
    </row>
    <row r="36" spans="1:5" ht="27" customHeight="1">
      <c r="A36" s="60"/>
      <c r="B36" s="81" t="s">
        <v>788</v>
      </c>
      <c r="C36" s="82"/>
      <c r="D36" s="82"/>
      <c r="E36" s="82"/>
    </row>
    <row r="37" spans="1:5" ht="15" customHeight="1">
      <c r="A37" s="60"/>
      <c r="B37" s="81" t="s">
        <v>789</v>
      </c>
      <c r="C37" s="82"/>
      <c r="D37" s="82"/>
      <c r="E37" s="82"/>
    </row>
    <row r="38" spans="1:5" ht="15" customHeight="1">
      <c r="A38" s="60"/>
      <c r="B38" s="81" t="s">
        <v>790</v>
      </c>
      <c r="C38" s="82"/>
      <c r="D38" s="82"/>
      <c r="E38" s="82"/>
    </row>
    <row r="39" spans="1:5" ht="15" customHeight="1">
      <c r="A39" s="60"/>
      <c r="B39" s="81" t="s">
        <v>791</v>
      </c>
      <c r="C39" s="82"/>
      <c r="D39" s="82"/>
      <c r="E39" s="82"/>
    </row>
    <row r="40" spans="1:5" ht="14.4">
      <c r="A40" s="60"/>
      <c r="B40" s="60"/>
      <c r="C40" s="79"/>
      <c r="D40" s="67"/>
      <c r="E40" s="60"/>
    </row>
    <row r="41" spans="1:5" ht="14.4">
      <c r="A41" s="80" t="s">
        <v>792</v>
      </c>
      <c r="D41" s="67"/>
      <c r="E41" s="60"/>
    </row>
    <row r="42" spans="1:5" ht="29.25" customHeight="1">
      <c r="A42" s="83" t="s">
        <v>793</v>
      </c>
      <c r="B42" s="83"/>
      <c r="C42" s="83"/>
      <c r="D42" s="83"/>
      <c r="E42" s="83"/>
    </row>
  </sheetData>
  <mergeCells count="12">
    <mergeCell ref="B37:E37"/>
    <mergeCell ref="B38:E38"/>
    <mergeCell ref="B39:E39"/>
    <mergeCell ref="A42:E42"/>
    <mergeCell ref="A1:E1"/>
    <mergeCell ref="B3:D3"/>
    <mergeCell ref="C31:E31"/>
    <mergeCell ref="A33:E33"/>
    <mergeCell ref="B35:E35"/>
    <mergeCell ref="B36:E36"/>
    <mergeCell ref="A4:E4"/>
    <mergeCell ref="A10:E10"/>
  </mergeCells>
  <printOptions horizontalCentered="1"/>
  <pageMargins left="0.70866141732283472" right="0.15748031496062992" top="0.43307086614173229" bottom="0.35433070866141736" header="0.31496062992125984" footer="0.31496062992125984"/>
  <pageSetup paperSize="9" scale="92" orientation="portrait" r:id="rId1"/>
  <headerFooter differentFirst="1">
    <oddHeader xml:space="preserve">&amp;C
</oddHeader>
  </headerFooter>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P170"/>
  <sheetViews>
    <sheetView showGridLines="0" workbookViewId="0">
      <selection sqref="A1:G1"/>
    </sheetView>
  </sheetViews>
  <sheetFormatPr defaultColWidth="9.109375" defaultRowHeight="14.4"/>
  <cols>
    <col min="1" max="1" width="6.88671875" style="1" customWidth="1"/>
    <col min="2" max="2" width="13" style="1" customWidth="1"/>
    <col min="3" max="3" width="38.33203125" style="1" customWidth="1"/>
    <col min="4" max="4" width="6.44140625" style="1" customWidth="1"/>
    <col min="5" max="5" width="12.33203125" style="15" customWidth="1"/>
    <col min="6" max="6" width="11.109375" style="15" customWidth="1"/>
    <col min="7" max="7" width="15.6640625" style="1" customWidth="1"/>
    <col min="8" max="16384" width="9.109375" style="1"/>
  </cols>
  <sheetData>
    <row r="1" spans="1:16" ht="15.6">
      <c r="A1" s="90" t="s">
        <v>807</v>
      </c>
      <c r="B1" s="91"/>
      <c r="C1" s="91"/>
      <c r="D1" s="91"/>
      <c r="E1" s="91"/>
      <c r="F1" s="91"/>
      <c r="G1" s="91"/>
    </row>
    <row r="2" spans="1:16" ht="39.6" customHeight="1">
      <c r="A2" s="92" t="s">
        <v>803</v>
      </c>
      <c r="B2" s="92"/>
      <c r="C2" s="92"/>
      <c r="D2" s="92"/>
      <c r="E2" s="92"/>
      <c r="F2" s="92"/>
      <c r="G2" s="92"/>
    </row>
    <row r="4" spans="1:16" ht="22.8">
      <c r="A4" s="18" t="s">
        <v>412</v>
      </c>
      <c r="B4" s="2" t="s">
        <v>0</v>
      </c>
      <c r="C4" s="2" t="s">
        <v>1</v>
      </c>
      <c r="D4" s="2" t="s">
        <v>2</v>
      </c>
      <c r="E4" s="16" t="s">
        <v>257</v>
      </c>
      <c r="F4" s="16" t="s">
        <v>258</v>
      </c>
      <c r="G4" s="2" t="s">
        <v>3</v>
      </c>
    </row>
    <row r="5" spans="1:16" ht="15" customHeight="1">
      <c r="A5" s="19" t="s">
        <v>4</v>
      </c>
      <c r="B5" s="96" t="s">
        <v>260</v>
      </c>
      <c r="C5" s="96"/>
      <c r="D5" s="96"/>
      <c r="E5" s="96"/>
      <c r="F5" s="97"/>
      <c r="G5" s="20">
        <f>G6+G16+G33+G36</f>
        <v>0</v>
      </c>
    </row>
    <row r="6" spans="1:16">
      <c r="A6" s="24" t="s">
        <v>79</v>
      </c>
      <c r="B6" s="93" t="s">
        <v>5</v>
      </c>
      <c r="C6" s="94"/>
      <c r="D6" s="94"/>
      <c r="E6" s="94"/>
      <c r="F6" s="95"/>
      <c r="G6" s="25">
        <f>SUM(G7:G15)</f>
        <v>0</v>
      </c>
    </row>
    <row r="7" spans="1:16" ht="39" customHeight="1">
      <c r="A7" s="14" t="s">
        <v>80</v>
      </c>
      <c r="B7" s="3" t="s">
        <v>6</v>
      </c>
      <c r="C7" s="4" t="s">
        <v>7</v>
      </c>
      <c r="D7" s="5" t="s">
        <v>8</v>
      </c>
      <c r="E7" s="6">
        <v>166.88</v>
      </c>
      <c r="F7" s="6"/>
      <c r="G7" s="11">
        <f>E7*F7</f>
        <v>0</v>
      </c>
    </row>
    <row r="8" spans="1:16" ht="26.25" customHeight="1">
      <c r="A8" s="14" t="s">
        <v>83</v>
      </c>
      <c r="B8" s="5" t="s">
        <v>9</v>
      </c>
      <c r="C8" s="7" t="s">
        <v>10</v>
      </c>
      <c r="D8" s="5" t="s">
        <v>8</v>
      </c>
      <c r="E8" s="6">
        <v>166.88</v>
      </c>
      <c r="F8" s="6"/>
      <c r="G8" s="11">
        <f t="shared" ref="G8:G15" si="0">E8*F8</f>
        <v>0</v>
      </c>
    </row>
    <row r="9" spans="1:16" ht="53.25" customHeight="1">
      <c r="A9" s="14" t="s">
        <v>84</v>
      </c>
      <c r="B9" s="3" t="s">
        <v>410</v>
      </c>
      <c r="C9" s="4" t="s">
        <v>409</v>
      </c>
      <c r="D9" s="5" t="s">
        <v>8</v>
      </c>
      <c r="E9" s="6">
        <v>83.44</v>
      </c>
      <c r="F9" s="6"/>
      <c r="G9" s="11">
        <f t="shared" si="0"/>
        <v>0</v>
      </c>
    </row>
    <row r="10" spans="1:16" ht="27.75" customHeight="1">
      <c r="A10" s="14" t="s">
        <v>520</v>
      </c>
      <c r="B10" s="3" t="s">
        <v>187</v>
      </c>
      <c r="C10" s="7" t="s">
        <v>12</v>
      </c>
      <c r="D10" s="5" t="s">
        <v>8</v>
      </c>
      <c r="E10" s="6">
        <v>83.44</v>
      </c>
      <c r="F10" s="6"/>
      <c r="G10" s="11">
        <f t="shared" si="0"/>
        <v>0</v>
      </c>
    </row>
    <row r="11" spans="1:16" ht="25.5" customHeight="1">
      <c r="A11" s="14" t="s">
        <v>89</v>
      </c>
      <c r="B11" s="5" t="s">
        <v>11</v>
      </c>
      <c r="C11" s="7" t="s">
        <v>13</v>
      </c>
      <c r="D11" s="5" t="s">
        <v>8</v>
      </c>
      <c r="E11" s="6">
        <v>83.44</v>
      </c>
      <c r="F11" s="6"/>
      <c r="G11" s="11">
        <f t="shared" si="0"/>
        <v>0</v>
      </c>
    </row>
    <row r="12" spans="1:16" ht="25.5" customHeight="1">
      <c r="A12" s="14" t="s">
        <v>92</v>
      </c>
      <c r="B12" s="5" t="s">
        <v>560</v>
      </c>
      <c r="C12" s="7" t="s">
        <v>561</v>
      </c>
      <c r="D12" s="5" t="s">
        <v>14</v>
      </c>
      <c r="E12" s="6">
        <v>111.25</v>
      </c>
      <c r="F12" s="6"/>
      <c r="G12" s="11">
        <f t="shared" si="0"/>
        <v>0</v>
      </c>
    </row>
    <row r="13" spans="1:16" ht="45.6">
      <c r="A13" s="14" t="s">
        <v>95</v>
      </c>
      <c r="B13" s="5" t="s">
        <v>562</v>
      </c>
      <c r="C13" s="7" t="s">
        <v>563</v>
      </c>
      <c r="D13" s="5" t="s">
        <v>14</v>
      </c>
      <c r="E13" s="6">
        <v>111.25</v>
      </c>
      <c r="F13" s="6"/>
      <c r="G13" s="11">
        <f t="shared" si="0"/>
        <v>0</v>
      </c>
      <c r="H13" s="106"/>
      <c r="I13" s="107"/>
      <c r="J13" s="107"/>
      <c r="K13" s="107"/>
      <c r="L13" s="107"/>
      <c r="M13" s="107"/>
      <c r="N13" s="107"/>
      <c r="O13" s="107"/>
      <c r="P13" s="107"/>
    </row>
    <row r="14" spans="1:16" ht="34.799999999999997">
      <c r="A14" s="14" t="s">
        <v>98</v>
      </c>
      <c r="B14" s="5" t="s">
        <v>15</v>
      </c>
      <c r="C14" s="4" t="s">
        <v>564</v>
      </c>
      <c r="D14" s="5" t="s">
        <v>14</v>
      </c>
      <c r="E14" s="6">
        <v>111.25</v>
      </c>
      <c r="F14" s="6"/>
      <c r="G14" s="11">
        <f t="shared" si="0"/>
        <v>0</v>
      </c>
    </row>
    <row r="15" spans="1:16" ht="25.5" customHeight="1">
      <c r="A15" s="14" t="s">
        <v>101</v>
      </c>
      <c r="B15" s="5" t="s">
        <v>17</v>
      </c>
      <c r="C15" s="7" t="s">
        <v>18</v>
      </c>
      <c r="D15" s="5" t="s">
        <v>14</v>
      </c>
      <c r="E15" s="6">
        <v>111.25</v>
      </c>
      <c r="F15" s="6"/>
      <c r="G15" s="11">
        <f t="shared" si="0"/>
        <v>0</v>
      </c>
    </row>
    <row r="16" spans="1:16">
      <c r="A16" s="24" t="s">
        <v>108</v>
      </c>
      <c r="B16" s="93" t="s">
        <v>20</v>
      </c>
      <c r="C16" s="94"/>
      <c r="D16" s="94"/>
      <c r="E16" s="94"/>
      <c r="F16" s="95"/>
      <c r="G16" s="26">
        <f>SUM(G17:G32)</f>
        <v>0</v>
      </c>
    </row>
    <row r="17" spans="1:7" ht="45.6">
      <c r="A17" s="14" t="s">
        <v>110</v>
      </c>
      <c r="B17" s="5" t="s">
        <v>21</v>
      </c>
      <c r="C17" s="4" t="s">
        <v>684</v>
      </c>
      <c r="D17" s="5" t="s">
        <v>14</v>
      </c>
      <c r="E17" s="6">
        <v>94.79</v>
      </c>
      <c r="F17" s="6"/>
      <c r="G17" s="12">
        <f>E17*F17</f>
        <v>0</v>
      </c>
    </row>
    <row r="18" spans="1:7" ht="38.25" customHeight="1">
      <c r="A18" s="14" t="s">
        <v>113</v>
      </c>
      <c r="B18" s="5" t="s">
        <v>22</v>
      </c>
      <c r="C18" s="7" t="s">
        <v>23</v>
      </c>
      <c r="D18" s="5" t="s">
        <v>14</v>
      </c>
      <c r="E18" s="6">
        <v>94.79</v>
      </c>
      <c r="F18" s="6"/>
      <c r="G18" s="12">
        <f t="shared" ref="G18:G32" si="1">E18*F18</f>
        <v>0</v>
      </c>
    </row>
    <row r="19" spans="1:7" ht="38.25" customHeight="1">
      <c r="A19" s="14" t="s">
        <v>116</v>
      </c>
      <c r="B19" s="5" t="s">
        <v>15</v>
      </c>
      <c r="C19" s="4" t="s">
        <v>565</v>
      </c>
      <c r="D19" s="5" t="s">
        <v>14</v>
      </c>
      <c r="E19" s="6">
        <v>947.9</v>
      </c>
      <c r="F19" s="6"/>
      <c r="G19" s="12">
        <f t="shared" si="1"/>
        <v>0</v>
      </c>
    </row>
    <row r="20" spans="1:7" ht="38.25" customHeight="1">
      <c r="A20" s="14" t="s">
        <v>261</v>
      </c>
      <c r="B20" s="5" t="s">
        <v>24</v>
      </c>
      <c r="C20" s="4" t="s">
        <v>566</v>
      </c>
      <c r="D20" s="5" t="s">
        <v>14</v>
      </c>
      <c r="E20" s="6">
        <v>135.21</v>
      </c>
      <c r="F20" s="6"/>
      <c r="G20" s="12">
        <f t="shared" si="1"/>
        <v>0</v>
      </c>
    </row>
    <row r="21" spans="1:7" ht="51" customHeight="1">
      <c r="A21" s="14" t="s">
        <v>262</v>
      </c>
      <c r="B21" s="5" t="s">
        <v>25</v>
      </c>
      <c r="C21" s="7" t="s">
        <v>26</v>
      </c>
      <c r="D21" s="5" t="s">
        <v>27</v>
      </c>
      <c r="E21" s="6">
        <v>4740</v>
      </c>
      <c r="F21" s="6"/>
      <c r="G21" s="12">
        <f t="shared" si="1"/>
        <v>0</v>
      </c>
    </row>
    <row r="22" spans="1:7" ht="51" customHeight="1">
      <c r="A22" s="14" t="s">
        <v>263</v>
      </c>
      <c r="B22" s="5" t="s">
        <v>16</v>
      </c>
      <c r="C22" s="7" t="s">
        <v>28</v>
      </c>
      <c r="D22" s="5" t="s">
        <v>14</v>
      </c>
      <c r="E22" s="6">
        <v>947.9</v>
      </c>
      <c r="F22" s="6"/>
      <c r="G22" s="12">
        <f t="shared" si="1"/>
        <v>0</v>
      </c>
    </row>
    <row r="23" spans="1:7" ht="38.25" customHeight="1">
      <c r="A23" s="14" t="s">
        <v>264</v>
      </c>
      <c r="B23" s="5" t="s">
        <v>29</v>
      </c>
      <c r="C23" s="7" t="s">
        <v>30</v>
      </c>
      <c r="D23" s="5" t="s">
        <v>14</v>
      </c>
      <c r="E23" s="6">
        <v>135.21</v>
      </c>
      <c r="F23" s="6"/>
      <c r="G23" s="12">
        <f t="shared" si="1"/>
        <v>0</v>
      </c>
    </row>
    <row r="24" spans="1:7" ht="38.25" customHeight="1">
      <c r="A24" s="14" t="s">
        <v>265</v>
      </c>
      <c r="B24" s="5" t="s">
        <v>31</v>
      </c>
      <c r="C24" s="7" t="s">
        <v>32</v>
      </c>
      <c r="D24" s="5" t="s">
        <v>33</v>
      </c>
      <c r="E24" s="6">
        <v>365</v>
      </c>
      <c r="F24" s="6"/>
      <c r="G24" s="12">
        <f t="shared" si="1"/>
        <v>0</v>
      </c>
    </row>
    <row r="25" spans="1:7" ht="25.5" customHeight="1">
      <c r="A25" s="14" t="s">
        <v>266</v>
      </c>
      <c r="B25" s="5" t="s">
        <v>34</v>
      </c>
      <c r="C25" s="7" t="s">
        <v>35</v>
      </c>
      <c r="D25" s="5" t="s">
        <v>14</v>
      </c>
      <c r="E25" s="6">
        <v>992.58</v>
      </c>
      <c r="F25" s="6"/>
      <c r="G25" s="12">
        <f t="shared" si="1"/>
        <v>0</v>
      </c>
    </row>
    <row r="26" spans="1:7" ht="25.5" customHeight="1">
      <c r="A26" s="14" t="s">
        <v>267</v>
      </c>
      <c r="B26" s="5" t="s">
        <v>36</v>
      </c>
      <c r="C26" s="7" t="s">
        <v>37</v>
      </c>
      <c r="D26" s="5" t="s">
        <v>14</v>
      </c>
      <c r="E26" s="6">
        <v>857.37</v>
      </c>
      <c r="F26" s="6"/>
      <c r="G26" s="12">
        <f t="shared" si="1"/>
        <v>0</v>
      </c>
    </row>
    <row r="27" spans="1:7" ht="25.5" customHeight="1">
      <c r="A27" s="14" t="s">
        <v>268</v>
      </c>
      <c r="B27" s="5" t="s">
        <v>38</v>
      </c>
      <c r="C27" s="7" t="s">
        <v>39</v>
      </c>
      <c r="D27" s="5" t="s">
        <v>14</v>
      </c>
      <c r="E27" s="6">
        <v>135.21</v>
      </c>
      <c r="F27" s="6"/>
      <c r="G27" s="12">
        <f t="shared" si="1"/>
        <v>0</v>
      </c>
    </row>
    <row r="28" spans="1:7" ht="25.5" customHeight="1">
      <c r="A28" s="14" t="s">
        <v>269</v>
      </c>
      <c r="B28" s="5" t="s">
        <v>40</v>
      </c>
      <c r="C28" s="7" t="s">
        <v>569</v>
      </c>
      <c r="D28" s="5" t="s">
        <v>14</v>
      </c>
      <c r="E28" s="6">
        <v>151.91999999999999</v>
      </c>
      <c r="F28" s="6"/>
      <c r="G28" s="12">
        <f t="shared" si="1"/>
        <v>0</v>
      </c>
    </row>
    <row r="29" spans="1:7" ht="25.5" customHeight="1">
      <c r="A29" s="14" t="s">
        <v>270</v>
      </c>
      <c r="B29" s="8" t="s">
        <v>41</v>
      </c>
      <c r="C29" s="9" t="s">
        <v>42</v>
      </c>
      <c r="D29" s="8" t="s">
        <v>14</v>
      </c>
      <c r="E29" s="17">
        <v>1209.3499999999999</v>
      </c>
      <c r="F29" s="17"/>
      <c r="G29" s="12">
        <f t="shared" si="1"/>
        <v>0</v>
      </c>
    </row>
    <row r="30" spans="1:7" ht="25.5" customHeight="1">
      <c r="A30" s="14" t="s">
        <v>271</v>
      </c>
      <c r="B30" s="5" t="s">
        <v>43</v>
      </c>
      <c r="C30" s="7" t="s">
        <v>44</v>
      </c>
      <c r="D30" s="5" t="s">
        <v>14</v>
      </c>
      <c r="E30" s="6">
        <v>261.45999999999998</v>
      </c>
      <c r="F30" s="6"/>
      <c r="G30" s="12">
        <f t="shared" si="1"/>
        <v>0</v>
      </c>
    </row>
    <row r="31" spans="1:7" ht="25.5" customHeight="1">
      <c r="A31" s="14" t="s">
        <v>272</v>
      </c>
      <c r="B31" s="5" t="s">
        <v>45</v>
      </c>
      <c r="C31" s="7" t="s">
        <v>46</v>
      </c>
      <c r="D31" s="5" t="s">
        <v>14</v>
      </c>
      <c r="E31" s="6">
        <v>47.46</v>
      </c>
      <c r="F31" s="6"/>
      <c r="G31" s="12">
        <f t="shared" si="1"/>
        <v>0</v>
      </c>
    </row>
    <row r="32" spans="1:7" ht="25.5" customHeight="1">
      <c r="A32" s="14" t="s">
        <v>273</v>
      </c>
      <c r="B32" s="5" t="s">
        <v>47</v>
      </c>
      <c r="C32" s="7" t="s">
        <v>48</v>
      </c>
      <c r="D32" s="5" t="s">
        <v>14</v>
      </c>
      <c r="E32" s="6">
        <v>47.46</v>
      </c>
      <c r="F32" s="6"/>
      <c r="G32" s="12">
        <f t="shared" si="1"/>
        <v>0</v>
      </c>
    </row>
    <row r="33" spans="1:7" ht="15" customHeight="1">
      <c r="A33" s="24" t="s">
        <v>274</v>
      </c>
      <c r="B33" s="93" t="s">
        <v>49</v>
      </c>
      <c r="C33" s="94"/>
      <c r="D33" s="94"/>
      <c r="E33" s="94"/>
      <c r="F33" s="95"/>
      <c r="G33" s="27">
        <f>SUM(G34:G35)</f>
        <v>0</v>
      </c>
    </row>
    <row r="34" spans="1:7" ht="25.8">
      <c r="A34" s="14" t="s">
        <v>275</v>
      </c>
      <c r="B34" s="5" t="s">
        <v>50</v>
      </c>
      <c r="C34" s="4" t="s">
        <v>411</v>
      </c>
      <c r="D34" s="5" t="s">
        <v>14</v>
      </c>
      <c r="E34" s="6">
        <v>32.299999999999997</v>
      </c>
      <c r="F34" s="6"/>
      <c r="G34" s="12">
        <f>E34*F34</f>
        <v>0</v>
      </c>
    </row>
    <row r="35" spans="1:7" ht="38.25" customHeight="1">
      <c r="A35" s="14" t="s">
        <v>276</v>
      </c>
      <c r="B35" s="5" t="s">
        <v>51</v>
      </c>
      <c r="C35" s="7" t="s">
        <v>570</v>
      </c>
      <c r="D35" s="5" t="s">
        <v>27</v>
      </c>
      <c r="E35" s="6">
        <v>6</v>
      </c>
      <c r="F35" s="6"/>
      <c r="G35" s="12">
        <f>E35*F35</f>
        <v>0</v>
      </c>
    </row>
    <row r="36" spans="1:7" ht="15" customHeight="1">
      <c r="A36" s="24" t="s">
        <v>277</v>
      </c>
      <c r="B36" s="93" t="s">
        <v>52</v>
      </c>
      <c r="C36" s="94"/>
      <c r="D36" s="94"/>
      <c r="E36" s="94"/>
      <c r="F36" s="95"/>
      <c r="G36" s="27">
        <f>G37+G48</f>
        <v>0</v>
      </c>
    </row>
    <row r="37" spans="1:7">
      <c r="A37" s="28" t="s">
        <v>278</v>
      </c>
      <c r="B37" s="108" t="s">
        <v>53</v>
      </c>
      <c r="C37" s="109"/>
      <c r="D37" s="109"/>
      <c r="E37" s="109"/>
      <c r="F37" s="110"/>
      <c r="G37" s="29">
        <f>SUM(G38:G47)</f>
        <v>0</v>
      </c>
    </row>
    <row r="38" spans="1:7" ht="22.8">
      <c r="A38" s="14" t="s">
        <v>279</v>
      </c>
      <c r="B38" s="5" t="s">
        <v>54</v>
      </c>
      <c r="C38" s="7" t="s">
        <v>55</v>
      </c>
      <c r="D38" s="5" t="s">
        <v>14</v>
      </c>
      <c r="E38" s="6">
        <v>493.1</v>
      </c>
      <c r="F38" s="6"/>
      <c r="G38" s="12">
        <f>E38*F38</f>
        <v>0</v>
      </c>
    </row>
    <row r="39" spans="1:7" ht="25.5" customHeight="1">
      <c r="A39" s="14" t="s">
        <v>280</v>
      </c>
      <c r="B39" s="5" t="s">
        <v>56</v>
      </c>
      <c r="C39" s="7" t="s">
        <v>571</v>
      </c>
      <c r="D39" s="5" t="s">
        <v>14</v>
      </c>
      <c r="E39" s="6">
        <v>493.1</v>
      </c>
      <c r="F39" s="6"/>
      <c r="G39" s="12">
        <f t="shared" ref="G39:G47" si="2">E39*F39</f>
        <v>0</v>
      </c>
    </row>
    <row r="40" spans="1:7" ht="91.2">
      <c r="A40" s="14" t="s">
        <v>281</v>
      </c>
      <c r="B40" s="5" t="s">
        <v>57</v>
      </c>
      <c r="C40" s="4" t="s">
        <v>567</v>
      </c>
      <c r="D40" s="5" t="s">
        <v>14</v>
      </c>
      <c r="E40" s="6">
        <v>493.1</v>
      </c>
      <c r="F40" s="6"/>
      <c r="G40" s="12">
        <f t="shared" si="2"/>
        <v>0</v>
      </c>
    </row>
    <row r="41" spans="1:7" ht="25.5" customHeight="1">
      <c r="A41" s="14" t="s">
        <v>282</v>
      </c>
      <c r="B41" s="5" t="s">
        <v>58</v>
      </c>
      <c r="C41" s="7" t="s">
        <v>59</v>
      </c>
      <c r="D41" s="5" t="s">
        <v>14</v>
      </c>
      <c r="E41" s="6">
        <v>50.7</v>
      </c>
      <c r="F41" s="6"/>
      <c r="G41" s="12">
        <f t="shared" si="2"/>
        <v>0</v>
      </c>
    </row>
    <row r="42" spans="1:7" ht="38.25" customHeight="1">
      <c r="A42" s="14" t="s">
        <v>283</v>
      </c>
      <c r="B42" s="5" t="s">
        <v>45</v>
      </c>
      <c r="C42" s="7" t="s">
        <v>60</v>
      </c>
      <c r="D42" s="5" t="s">
        <v>14</v>
      </c>
      <c r="E42" s="6">
        <v>68.3</v>
      </c>
      <c r="F42" s="6"/>
      <c r="G42" s="12">
        <f t="shared" si="2"/>
        <v>0</v>
      </c>
    </row>
    <row r="43" spans="1:7" ht="25.5" customHeight="1">
      <c r="A43" s="14" t="s">
        <v>284</v>
      </c>
      <c r="B43" s="5" t="s">
        <v>61</v>
      </c>
      <c r="C43" s="7" t="s">
        <v>62</v>
      </c>
      <c r="D43" s="5" t="s">
        <v>33</v>
      </c>
      <c r="E43" s="6">
        <v>21</v>
      </c>
      <c r="F43" s="6"/>
      <c r="G43" s="12">
        <f t="shared" si="2"/>
        <v>0</v>
      </c>
    </row>
    <row r="44" spans="1:7" ht="25.5" customHeight="1">
      <c r="A44" s="14" t="s">
        <v>285</v>
      </c>
      <c r="B44" s="5" t="s">
        <v>63</v>
      </c>
      <c r="C44" s="7" t="s">
        <v>64</v>
      </c>
      <c r="D44" s="5" t="s">
        <v>33</v>
      </c>
      <c r="E44" s="6">
        <v>58</v>
      </c>
      <c r="F44" s="6"/>
      <c r="G44" s="12">
        <f t="shared" si="2"/>
        <v>0</v>
      </c>
    </row>
    <row r="45" spans="1:7" ht="25.5" customHeight="1">
      <c r="A45" s="14" t="s">
        <v>286</v>
      </c>
      <c r="B45" s="5" t="s">
        <v>65</v>
      </c>
      <c r="C45" s="7" t="s">
        <v>66</v>
      </c>
      <c r="D45" s="5" t="s">
        <v>14</v>
      </c>
      <c r="E45" s="6">
        <v>68.3</v>
      </c>
      <c r="F45" s="6"/>
      <c r="G45" s="12">
        <f t="shared" si="2"/>
        <v>0</v>
      </c>
    </row>
    <row r="46" spans="1:7" ht="38.25" customHeight="1">
      <c r="A46" s="14" t="s">
        <v>287</v>
      </c>
      <c r="B46" s="5" t="s">
        <v>67</v>
      </c>
      <c r="C46" s="7" t="s">
        <v>68</v>
      </c>
      <c r="D46" s="5" t="s">
        <v>33</v>
      </c>
      <c r="E46" s="6">
        <v>21</v>
      </c>
      <c r="F46" s="6"/>
      <c r="G46" s="12">
        <f t="shared" si="2"/>
        <v>0</v>
      </c>
    </row>
    <row r="47" spans="1:7" ht="38.25" customHeight="1">
      <c r="A47" s="14" t="s">
        <v>288</v>
      </c>
      <c r="B47" s="5" t="s">
        <v>69</v>
      </c>
      <c r="C47" s="7" t="s">
        <v>70</v>
      </c>
      <c r="D47" s="5" t="s">
        <v>33</v>
      </c>
      <c r="E47" s="6">
        <v>68.3</v>
      </c>
      <c r="F47" s="6"/>
      <c r="G47" s="12">
        <f t="shared" si="2"/>
        <v>0</v>
      </c>
    </row>
    <row r="48" spans="1:7">
      <c r="A48" s="28" t="s">
        <v>289</v>
      </c>
      <c r="B48" s="108" t="s">
        <v>71</v>
      </c>
      <c r="C48" s="109"/>
      <c r="D48" s="109"/>
      <c r="E48" s="109"/>
      <c r="F48" s="110"/>
      <c r="G48" s="30">
        <f>SUM(G49:G59)</f>
        <v>0</v>
      </c>
    </row>
    <row r="49" spans="1:7" ht="22.8">
      <c r="A49" s="14" t="s">
        <v>290</v>
      </c>
      <c r="B49" s="5" t="s">
        <v>72</v>
      </c>
      <c r="C49" s="7" t="s">
        <v>73</v>
      </c>
      <c r="D49" s="5" t="s">
        <v>14</v>
      </c>
      <c r="E49" s="6">
        <v>863.1</v>
      </c>
      <c r="F49" s="6"/>
      <c r="G49" s="12">
        <f>E49*F49</f>
        <v>0</v>
      </c>
    </row>
    <row r="50" spans="1:7" ht="25.5" customHeight="1">
      <c r="A50" s="14" t="s">
        <v>291</v>
      </c>
      <c r="B50" s="5" t="s">
        <v>74</v>
      </c>
      <c r="C50" s="7" t="s">
        <v>75</v>
      </c>
      <c r="D50" s="5" t="s">
        <v>14</v>
      </c>
      <c r="E50" s="6">
        <v>863.1</v>
      </c>
      <c r="F50" s="6"/>
      <c r="G50" s="12">
        <f t="shared" ref="G50:G59" si="3">E50*F50</f>
        <v>0</v>
      </c>
    </row>
    <row r="51" spans="1:7" ht="51" customHeight="1">
      <c r="A51" s="14" t="s">
        <v>292</v>
      </c>
      <c r="B51" s="5" t="s">
        <v>76</v>
      </c>
      <c r="C51" s="7" t="s">
        <v>77</v>
      </c>
      <c r="D51" s="5" t="s">
        <v>14</v>
      </c>
      <c r="E51" s="6">
        <v>863.1</v>
      </c>
      <c r="F51" s="6"/>
      <c r="G51" s="12">
        <f t="shared" si="3"/>
        <v>0</v>
      </c>
    </row>
    <row r="52" spans="1:7" ht="64.5" customHeight="1">
      <c r="A52" s="14" t="s">
        <v>293</v>
      </c>
      <c r="B52" s="8" t="s">
        <v>78</v>
      </c>
      <c r="C52" s="31" t="s">
        <v>568</v>
      </c>
      <c r="D52" s="8" t="s">
        <v>14</v>
      </c>
      <c r="E52" s="17">
        <v>863.1</v>
      </c>
      <c r="F52" s="17"/>
      <c r="G52" s="12">
        <f t="shared" si="3"/>
        <v>0</v>
      </c>
    </row>
    <row r="53" spans="1:7" ht="25.5" customHeight="1">
      <c r="A53" s="14" t="s">
        <v>294</v>
      </c>
      <c r="B53" s="5" t="s">
        <v>65</v>
      </c>
      <c r="C53" s="7" t="s">
        <v>66</v>
      </c>
      <c r="D53" s="5" t="s">
        <v>14</v>
      </c>
      <c r="E53" s="6">
        <v>125.5</v>
      </c>
      <c r="F53" s="6"/>
      <c r="G53" s="12">
        <f t="shared" si="3"/>
        <v>0</v>
      </c>
    </row>
    <row r="54" spans="1:7" ht="38.25" customHeight="1">
      <c r="A54" s="14" t="s">
        <v>295</v>
      </c>
      <c r="B54" s="5" t="s">
        <v>45</v>
      </c>
      <c r="C54" s="7" t="s">
        <v>60</v>
      </c>
      <c r="D54" s="5" t="s">
        <v>14</v>
      </c>
      <c r="E54" s="6">
        <v>109.3</v>
      </c>
      <c r="F54" s="6"/>
      <c r="G54" s="12">
        <f t="shared" si="3"/>
        <v>0</v>
      </c>
    </row>
    <row r="55" spans="1:7" ht="25.5" customHeight="1">
      <c r="A55" s="14" t="s">
        <v>296</v>
      </c>
      <c r="B55" s="5" t="s">
        <v>61</v>
      </c>
      <c r="C55" s="7" t="s">
        <v>62</v>
      </c>
      <c r="D55" s="5" t="s">
        <v>33</v>
      </c>
      <c r="E55" s="6">
        <v>34</v>
      </c>
      <c r="F55" s="6"/>
      <c r="G55" s="12">
        <f t="shared" si="3"/>
        <v>0</v>
      </c>
    </row>
    <row r="56" spans="1:7" ht="25.5" customHeight="1">
      <c r="A56" s="14" t="s">
        <v>297</v>
      </c>
      <c r="B56" s="5" t="s">
        <v>63</v>
      </c>
      <c r="C56" s="7" t="s">
        <v>64</v>
      </c>
      <c r="D56" s="5" t="s">
        <v>33</v>
      </c>
      <c r="E56" s="6">
        <v>92.5</v>
      </c>
      <c r="F56" s="6"/>
      <c r="G56" s="12">
        <f t="shared" si="3"/>
        <v>0</v>
      </c>
    </row>
    <row r="57" spans="1:7" ht="25.5" customHeight="1">
      <c r="A57" s="14" t="s">
        <v>298</v>
      </c>
      <c r="B57" s="5" t="s">
        <v>65</v>
      </c>
      <c r="C57" s="7" t="s">
        <v>66</v>
      </c>
      <c r="D57" s="5" t="s">
        <v>14</v>
      </c>
      <c r="E57" s="6">
        <v>109.3</v>
      </c>
      <c r="F57" s="6"/>
      <c r="G57" s="12">
        <f t="shared" si="3"/>
        <v>0</v>
      </c>
    </row>
    <row r="58" spans="1:7" ht="38.25" customHeight="1">
      <c r="A58" s="14" t="s">
        <v>299</v>
      </c>
      <c r="B58" s="5" t="s">
        <v>67</v>
      </c>
      <c r="C58" s="7" t="s">
        <v>68</v>
      </c>
      <c r="D58" s="5" t="s">
        <v>33</v>
      </c>
      <c r="E58" s="6">
        <v>34</v>
      </c>
      <c r="F58" s="6"/>
      <c r="G58" s="12">
        <f t="shared" si="3"/>
        <v>0</v>
      </c>
    </row>
    <row r="59" spans="1:7" ht="38.25" customHeight="1">
      <c r="A59" s="14" t="s">
        <v>300</v>
      </c>
      <c r="B59" s="5" t="s">
        <v>69</v>
      </c>
      <c r="C59" s="7" t="s">
        <v>70</v>
      </c>
      <c r="D59" s="5" t="s">
        <v>33</v>
      </c>
      <c r="E59" s="6">
        <v>92.5</v>
      </c>
      <c r="F59" s="6"/>
      <c r="G59" s="12">
        <f t="shared" si="3"/>
        <v>0</v>
      </c>
    </row>
    <row r="60" spans="1:7" ht="15" customHeight="1">
      <c r="A60" s="21" t="s">
        <v>19</v>
      </c>
      <c r="B60" s="111" t="s">
        <v>794</v>
      </c>
      <c r="C60" s="112"/>
      <c r="D60" s="112"/>
      <c r="E60" s="112"/>
      <c r="F60" s="113"/>
      <c r="G60" s="22">
        <f>G61+G73+G77</f>
        <v>0</v>
      </c>
    </row>
    <row r="61" spans="1:7">
      <c r="A61" s="24" t="s">
        <v>119</v>
      </c>
      <c r="B61" s="102" t="s">
        <v>301</v>
      </c>
      <c r="C61" s="94"/>
      <c r="D61" s="94"/>
      <c r="E61" s="94"/>
      <c r="F61" s="95"/>
      <c r="G61" s="27">
        <f>SUM(G62:G72)</f>
        <v>0</v>
      </c>
    </row>
    <row r="62" spans="1:7" ht="22.8">
      <c r="A62" s="14" t="s">
        <v>303</v>
      </c>
      <c r="B62" s="3" t="s">
        <v>187</v>
      </c>
      <c r="C62" s="10" t="s">
        <v>81</v>
      </c>
      <c r="D62" s="5" t="s">
        <v>82</v>
      </c>
      <c r="E62" s="6">
        <v>1</v>
      </c>
      <c r="F62" s="6"/>
      <c r="G62" s="13">
        <f>E62*F62</f>
        <v>0</v>
      </c>
    </row>
    <row r="63" spans="1:7" ht="22.8">
      <c r="A63" s="14" t="s">
        <v>304</v>
      </c>
      <c r="B63" s="5" t="s">
        <v>799</v>
      </c>
      <c r="C63" s="10" t="s">
        <v>798</v>
      </c>
      <c r="D63" s="5" t="s">
        <v>82</v>
      </c>
      <c r="E63" s="6">
        <v>84</v>
      </c>
      <c r="F63" s="6"/>
      <c r="G63" s="13">
        <f t="shared" ref="G63:G72" si="4">E63*F63</f>
        <v>0</v>
      </c>
    </row>
    <row r="64" spans="1:7" ht="22.8">
      <c r="A64" s="14" t="s">
        <v>305</v>
      </c>
      <c r="B64" s="5" t="s">
        <v>85</v>
      </c>
      <c r="C64" s="10" t="s">
        <v>86</v>
      </c>
      <c r="D64" s="5" t="s">
        <v>27</v>
      </c>
      <c r="E64" s="6">
        <v>84</v>
      </c>
      <c r="F64" s="6"/>
      <c r="G64" s="13">
        <f t="shared" si="4"/>
        <v>0</v>
      </c>
    </row>
    <row r="65" spans="1:7" ht="34.200000000000003">
      <c r="A65" s="14" t="s">
        <v>306</v>
      </c>
      <c r="B65" s="5" t="s">
        <v>87</v>
      </c>
      <c r="C65" s="10" t="s">
        <v>88</v>
      </c>
      <c r="D65" s="5" t="s">
        <v>82</v>
      </c>
      <c r="E65" s="6">
        <v>84</v>
      </c>
      <c r="F65" s="6"/>
      <c r="G65" s="13">
        <f t="shared" si="4"/>
        <v>0</v>
      </c>
    </row>
    <row r="66" spans="1:7" ht="45.6">
      <c r="A66" s="14" t="s">
        <v>307</v>
      </c>
      <c r="B66" s="5" t="s">
        <v>90</v>
      </c>
      <c r="C66" s="10" t="s">
        <v>91</v>
      </c>
      <c r="D66" s="5" t="s">
        <v>27</v>
      </c>
      <c r="E66" s="6">
        <v>11</v>
      </c>
      <c r="F66" s="6"/>
      <c r="G66" s="13">
        <f t="shared" si="4"/>
        <v>0</v>
      </c>
    </row>
    <row r="67" spans="1:7" ht="45.6">
      <c r="A67" s="14" t="s">
        <v>308</v>
      </c>
      <c r="B67" s="5" t="s">
        <v>93</v>
      </c>
      <c r="C67" s="10" t="s">
        <v>94</v>
      </c>
      <c r="D67" s="5" t="s">
        <v>27</v>
      </c>
      <c r="E67" s="6">
        <v>1</v>
      </c>
      <c r="F67" s="6"/>
      <c r="G67" s="13">
        <f t="shared" si="4"/>
        <v>0</v>
      </c>
    </row>
    <row r="68" spans="1:7" ht="45.6">
      <c r="A68" s="14" t="s">
        <v>309</v>
      </c>
      <c r="B68" s="5" t="s">
        <v>96</v>
      </c>
      <c r="C68" s="10" t="s">
        <v>97</v>
      </c>
      <c r="D68" s="5" t="s">
        <v>27</v>
      </c>
      <c r="E68" s="6">
        <v>1</v>
      </c>
      <c r="F68" s="6"/>
      <c r="G68" s="13">
        <f t="shared" si="4"/>
        <v>0</v>
      </c>
    </row>
    <row r="69" spans="1:7" ht="45.6">
      <c r="A69" s="14" t="s">
        <v>310</v>
      </c>
      <c r="B69" s="5" t="s">
        <v>99</v>
      </c>
      <c r="C69" s="10" t="s">
        <v>100</v>
      </c>
      <c r="D69" s="5" t="s">
        <v>27</v>
      </c>
      <c r="E69" s="6">
        <v>1</v>
      </c>
      <c r="F69" s="6"/>
      <c r="G69" s="13">
        <f t="shared" si="4"/>
        <v>0</v>
      </c>
    </row>
    <row r="70" spans="1:7" ht="34.200000000000003">
      <c r="A70" s="14" t="s">
        <v>311</v>
      </c>
      <c r="B70" s="5" t="s">
        <v>102</v>
      </c>
      <c r="C70" s="10" t="s">
        <v>103</v>
      </c>
      <c r="D70" s="5" t="s">
        <v>82</v>
      </c>
      <c r="E70" s="6">
        <v>84</v>
      </c>
      <c r="F70" s="6"/>
      <c r="G70" s="13">
        <f t="shared" si="4"/>
        <v>0</v>
      </c>
    </row>
    <row r="71" spans="1:7" ht="22.8">
      <c r="A71" s="14" t="s">
        <v>312</v>
      </c>
      <c r="B71" s="5" t="s">
        <v>104</v>
      </c>
      <c r="C71" s="10" t="s">
        <v>105</v>
      </c>
      <c r="D71" s="5" t="s">
        <v>27</v>
      </c>
      <c r="E71" s="6">
        <v>84</v>
      </c>
      <c r="F71" s="6"/>
      <c r="G71" s="13">
        <f t="shared" si="4"/>
        <v>0</v>
      </c>
    </row>
    <row r="72" spans="1:7" ht="22.8">
      <c r="A72" s="14" t="s">
        <v>313</v>
      </c>
      <c r="B72" s="5" t="s">
        <v>106</v>
      </c>
      <c r="C72" s="10" t="s">
        <v>107</v>
      </c>
      <c r="D72" s="5" t="s">
        <v>27</v>
      </c>
      <c r="E72" s="6">
        <v>84</v>
      </c>
      <c r="F72" s="6"/>
      <c r="G72" s="13">
        <f t="shared" si="4"/>
        <v>0</v>
      </c>
    </row>
    <row r="73" spans="1:7">
      <c r="A73" s="24" t="s">
        <v>122</v>
      </c>
      <c r="B73" s="93" t="s">
        <v>109</v>
      </c>
      <c r="C73" s="94"/>
      <c r="D73" s="94"/>
      <c r="E73" s="94"/>
      <c r="F73" s="95"/>
      <c r="G73" s="27">
        <f>SUM(G74:G76)</f>
        <v>0</v>
      </c>
    </row>
    <row r="74" spans="1:7" ht="22.8">
      <c r="A74" s="14" t="s">
        <v>302</v>
      </c>
      <c r="B74" s="5" t="s">
        <v>111</v>
      </c>
      <c r="C74" s="10" t="s">
        <v>112</v>
      </c>
      <c r="D74" s="5" t="s">
        <v>82</v>
      </c>
      <c r="E74" s="6">
        <v>84</v>
      </c>
      <c r="F74" s="6"/>
      <c r="G74" s="13">
        <f>E74*F74</f>
        <v>0</v>
      </c>
    </row>
    <row r="75" spans="1:7" ht="22.8">
      <c r="A75" s="14" t="s">
        <v>314</v>
      </c>
      <c r="B75" s="5" t="s">
        <v>114</v>
      </c>
      <c r="C75" s="10" t="s">
        <v>115</v>
      </c>
      <c r="D75" s="5" t="s">
        <v>33</v>
      </c>
      <c r="E75" s="6">
        <v>705</v>
      </c>
      <c r="F75" s="6"/>
      <c r="G75" s="13">
        <f t="shared" ref="G75:G76" si="5">E75*F75</f>
        <v>0</v>
      </c>
    </row>
    <row r="76" spans="1:7" ht="22.8">
      <c r="A76" s="14" t="s">
        <v>315</v>
      </c>
      <c r="B76" s="5" t="s">
        <v>117</v>
      </c>
      <c r="C76" s="10" t="s">
        <v>118</v>
      </c>
      <c r="D76" s="5" t="s">
        <v>27</v>
      </c>
      <c r="E76" s="6">
        <v>84</v>
      </c>
      <c r="F76" s="6"/>
      <c r="G76" s="13">
        <f t="shared" si="5"/>
        <v>0</v>
      </c>
    </row>
    <row r="77" spans="1:7">
      <c r="A77" s="24" t="s">
        <v>125</v>
      </c>
      <c r="B77" s="102" t="s">
        <v>316</v>
      </c>
      <c r="C77" s="103"/>
      <c r="D77" s="103"/>
      <c r="E77" s="103"/>
      <c r="F77" s="104"/>
      <c r="G77" s="27">
        <f>SUM(G78:G82)</f>
        <v>0</v>
      </c>
    </row>
    <row r="78" spans="1:7" ht="22.8">
      <c r="A78" s="14" t="s">
        <v>318</v>
      </c>
      <c r="B78" s="5" t="s">
        <v>120</v>
      </c>
      <c r="C78" s="10" t="s">
        <v>121</v>
      </c>
      <c r="D78" s="5" t="s">
        <v>14</v>
      </c>
      <c r="E78" s="6">
        <v>1200</v>
      </c>
      <c r="F78" s="6"/>
      <c r="G78" s="12">
        <f>E78*F78</f>
        <v>0</v>
      </c>
    </row>
    <row r="79" spans="1:7" ht="22.8">
      <c r="A79" s="14" t="s">
        <v>319</v>
      </c>
      <c r="B79" s="5" t="s">
        <v>123</v>
      </c>
      <c r="C79" s="10" t="s">
        <v>124</v>
      </c>
      <c r="D79" s="5" t="s">
        <v>27</v>
      </c>
      <c r="E79" s="6">
        <v>45</v>
      </c>
      <c r="F79" s="6"/>
      <c r="G79" s="12">
        <f t="shared" ref="G79:G82" si="6">E79*F79</f>
        <v>0</v>
      </c>
    </row>
    <row r="80" spans="1:7" ht="34.200000000000003">
      <c r="A80" s="14" t="s">
        <v>320</v>
      </c>
      <c r="B80" s="5" t="s">
        <v>126</v>
      </c>
      <c r="C80" s="10" t="s">
        <v>127</v>
      </c>
      <c r="D80" s="5" t="s">
        <v>14</v>
      </c>
      <c r="E80" s="6">
        <v>50</v>
      </c>
      <c r="F80" s="6"/>
      <c r="G80" s="12">
        <f t="shared" si="6"/>
        <v>0</v>
      </c>
    </row>
    <row r="81" spans="1:7" ht="22.8">
      <c r="A81" s="14" t="s">
        <v>321</v>
      </c>
      <c r="B81" s="5" t="s">
        <v>128</v>
      </c>
      <c r="C81" s="10" t="s">
        <v>129</v>
      </c>
      <c r="D81" s="5" t="s">
        <v>33</v>
      </c>
      <c r="E81" s="6">
        <v>117</v>
      </c>
      <c r="F81" s="6"/>
      <c r="G81" s="12">
        <f t="shared" si="6"/>
        <v>0</v>
      </c>
    </row>
    <row r="82" spans="1:7" ht="45.6">
      <c r="A82" s="14" t="s">
        <v>322</v>
      </c>
      <c r="B82" s="5" t="s">
        <v>130</v>
      </c>
      <c r="C82" s="10" t="s">
        <v>131</v>
      </c>
      <c r="D82" s="5" t="s">
        <v>132</v>
      </c>
      <c r="E82" s="6">
        <v>0.5</v>
      </c>
      <c r="F82" s="6"/>
      <c r="G82" s="12">
        <f t="shared" si="6"/>
        <v>0</v>
      </c>
    </row>
    <row r="83" spans="1:7" ht="15" customHeight="1">
      <c r="A83" s="23">
        <v>3</v>
      </c>
      <c r="B83" s="105" t="s">
        <v>259</v>
      </c>
      <c r="C83" s="105"/>
      <c r="D83" s="105"/>
      <c r="E83" s="105"/>
      <c r="F83" s="105"/>
      <c r="G83" s="20">
        <f>G84+G125</f>
        <v>0</v>
      </c>
    </row>
    <row r="84" spans="1:7">
      <c r="A84" s="24" t="s">
        <v>317</v>
      </c>
      <c r="B84" s="93" t="s">
        <v>133</v>
      </c>
      <c r="C84" s="94"/>
      <c r="D84" s="94"/>
      <c r="E84" s="94"/>
      <c r="F84" s="95"/>
      <c r="G84" s="27">
        <f>SUM(G85:G124)</f>
        <v>0</v>
      </c>
    </row>
    <row r="85" spans="1:7" ht="22.8">
      <c r="A85" s="14" t="s">
        <v>323</v>
      </c>
      <c r="B85" s="5" t="s">
        <v>134</v>
      </c>
      <c r="C85" s="7" t="s">
        <v>135</v>
      </c>
      <c r="D85" s="5" t="s">
        <v>136</v>
      </c>
      <c r="E85" s="6">
        <v>3</v>
      </c>
      <c r="F85" s="6"/>
      <c r="G85" s="12">
        <f>E85*F85</f>
        <v>0</v>
      </c>
    </row>
    <row r="86" spans="1:7" ht="22.8">
      <c r="A86" s="14" t="s">
        <v>324</v>
      </c>
      <c r="B86" s="5" t="s">
        <v>134</v>
      </c>
      <c r="C86" s="7" t="s">
        <v>137</v>
      </c>
      <c r="D86" s="5" t="s">
        <v>136</v>
      </c>
      <c r="E86" s="6">
        <v>9</v>
      </c>
      <c r="F86" s="6"/>
      <c r="G86" s="12">
        <f t="shared" ref="G86:G124" si="7">E86*F86</f>
        <v>0</v>
      </c>
    </row>
    <row r="87" spans="1:7" ht="22.8">
      <c r="A87" s="14" t="s">
        <v>325</v>
      </c>
      <c r="B87" s="5" t="s">
        <v>134</v>
      </c>
      <c r="C87" s="7" t="s">
        <v>138</v>
      </c>
      <c r="D87" s="5" t="s">
        <v>136</v>
      </c>
      <c r="E87" s="6">
        <v>20</v>
      </c>
      <c r="F87" s="6"/>
      <c r="G87" s="12">
        <f t="shared" si="7"/>
        <v>0</v>
      </c>
    </row>
    <row r="88" spans="1:7" ht="22.8">
      <c r="A88" s="14" t="s">
        <v>326</v>
      </c>
      <c r="B88" s="5" t="s">
        <v>134</v>
      </c>
      <c r="C88" s="7" t="s">
        <v>139</v>
      </c>
      <c r="D88" s="5" t="s">
        <v>136</v>
      </c>
      <c r="E88" s="6">
        <v>68</v>
      </c>
      <c r="F88" s="6"/>
      <c r="G88" s="12">
        <f t="shared" si="7"/>
        <v>0</v>
      </c>
    </row>
    <row r="89" spans="1:7" ht="22.8">
      <c r="A89" s="14" t="s">
        <v>327</v>
      </c>
      <c r="B89" s="5" t="s">
        <v>134</v>
      </c>
      <c r="C89" s="7" t="s">
        <v>140</v>
      </c>
      <c r="D89" s="5" t="s">
        <v>136</v>
      </c>
      <c r="E89" s="6">
        <v>7</v>
      </c>
      <c r="F89" s="6"/>
      <c r="G89" s="12">
        <f t="shared" si="7"/>
        <v>0</v>
      </c>
    </row>
    <row r="90" spans="1:7" ht="22.8">
      <c r="A90" s="14" t="s">
        <v>328</v>
      </c>
      <c r="B90" s="5" t="s">
        <v>134</v>
      </c>
      <c r="C90" s="7" t="s">
        <v>141</v>
      </c>
      <c r="D90" s="5" t="s">
        <v>136</v>
      </c>
      <c r="E90" s="6">
        <v>4</v>
      </c>
      <c r="F90" s="6"/>
      <c r="G90" s="12">
        <f t="shared" si="7"/>
        <v>0</v>
      </c>
    </row>
    <row r="91" spans="1:7" ht="22.8">
      <c r="A91" s="14" t="s">
        <v>329</v>
      </c>
      <c r="B91" s="5" t="s">
        <v>134</v>
      </c>
      <c r="C91" s="7" t="s">
        <v>142</v>
      </c>
      <c r="D91" s="5" t="s">
        <v>136</v>
      </c>
      <c r="E91" s="6">
        <v>3</v>
      </c>
      <c r="F91" s="6"/>
      <c r="G91" s="12">
        <f t="shared" si="7"/>
        <v>0</v>
      </c>
    </row>
    <row r="92" spans="1:7" ht="22.8">
      <c r="A92" s="14" t="s">
        <v>330</v>
      </c>
      <c r="B92" s="5" t="s">
        <v>134</v>
      </c>
      <c r="C92" s="7" t="s">
        <v>143</v>
      </c>
      <c r="D92" s="5" t="s">
        <v>136</v>
      </c>
      <c r="E92" s="6">
        <v>2</v>
      </c>
      <c r="F92" s="6"/>
      <c r="G92" s="12">
        <f t="shared" si="7"/>
        <v>0</v>
      </c>
    </row>
    <row r="93" spans="1:7" ht="22.8">
      <c r="A93" s="14" t="s">
        <v>331</v>
      </c>
      <c r="B93" s="5" t="s">
        <v>134</v>
      </c>
      <c r="C93" s="7" t="s">
        <v>144</v>
      </c>
      <c r="D93" s="5" t="s">
        <v>136</v>
      </c>
      <c r="E93" s="6">
        <v>15</v>
      </c>
      <c r="F93" s="6"/>
      <c r="G93" s="12">
        <f t="shared" si="7"/>
        <v>0</v>
      </c>
    </row>
    <row r="94" spans="1:7" ht="22.8">
      <c r="A94" s="14" t="s">
        <v>332</v>
      </c>
      <c r="B94" s="5" t="s">
        <v>134</v>
      </c>
      <c r="C94" s="7" t="s">
        <v>145</v>
      </c>
      <c r="D94" s="5" t="s">
        <v>136</v>
      </c>
      <c r="E94" s="6">
        <v>28</v>
      </c>
      <c r="F94" s="6"/>
      <c r="G94" s="12">
        <f t="shared" si="7"/>
        <v>0</v>
      </c>
    </row>
    <row r="95" spans="1:7" ht="22.8">
      <c r="A95" s="14" t="s">
        <v>333</v>
      </c>
      <c r="B95" s="5" t="s">
        <v>134</v>
      </c>
      <c r="C95" s="7" t="s">
        <v>146</v>
      </c>
      <c r="D95" s="5" t="s">
        <v>136</v>
      </c>
      <c r="E95" s="6">
        <v>1</v>
      </c>
      <c r="F95" s="6"/>
      <c r="G95" s="12">
        <f t="shared" si="7"/>
        <v>0</v>
      </c>
    </row>
    <row r="96" spans="1:7" ht="22.8">
      <c r="A96" s="14" t="s">
        <v>334</v>
      </c>
      <c r="B96" s="5" t="s">
        <v>134</v>
      </c>
      <c r="C96" s="7" t="s">
        <v>147</v>
      </c>
      <c r="D96" s="5" t="s">
        <v>136</v>
      </c>
      <c r="E96" s="6">
        <v>18</v>
      </c>
      <c r="F96" s="6"/>
      <c r="G96" s="12">
        <f t="shared" si="7"/>
        <v>0</v>
      </c>
    </row>
    <row r="97" spans="1:7" ht="22.8">
      <c r="A97" s="14" t="s">
        <v>335</v>
      </c>
      <c r="B97" s="5" t="s">
        <v>134</v>
      </c>
      <c r="C97" s="7" t="s">
        <v>148</v>
      </c>
      <c r="D97" s="5" t="s">
        <v>136</v>
      </c>
      <c r="E97" s="6">
        <v>3</v>
      </c>
      <c r="F97" s="6"/>
      <c r="G97" s="12">
        <f t="shared" si="7"/>
        <v>0</v>
      </c>
    </row>
    <row r="98" spans="1:7" ht="22.8">
      <c r="A98" s="14" t="s">
        <v>336</v>
      </c>
      <c r="B98" s="5" t="s">
        <v>134</v>
      </c>
      <c r="C98" s="7" t="s">
        <v>149</v>
      </c>
      <c r="D98" s="5" t="s">
        <v>136</v>
      </c>
      <c r="E98" s="6">
        <v>2</v>
      </c>
      <c r="F98" s="6"/>
      <c r="G98" s="12">
        <f t="shared" si="7"/>
        <v>0</v>
      </c>
    </row>
    <row r="99" spans="1:7" ht="22.8">
      <c r="A99" s="14" t="s">
        <v>337</v>
      </c>
      <c r="B99" s="5" t="s">
        <v>134</v>
      </c>
      <c r="C99" s="7" t="s">
        <v>150</v>
      </c>
      <c r="D99" s="5" t="s">
        <v>136</v>
      </c>
      <c r="E99" s="6">
        <v>2</v>
      </c>
      <c r="F99" s="6"/>
      <c r="G99" s="12">
        <f t="shared" si="7"/>
        <v>0</v>
      </c>
    </row>
    <row r="100" spans="1:7" ht="22.8">
      <c r="A100" s="14" t="s">
        <v>338</v>
      </c>
      <c r="B100" s="5" t="s">
        <v>134</v>
      </c>
      <c r="C100" s="7" t="s">
        <v>151</v>
      </c>
      <c r="D100" s="5" t="s">
        <v>136</v>
      </c>
      <c r="E100" s="6">
        <v>18</v>
      </c>
      <c r="F100" s="6"/>
      <c r="G100" s="12">
        <f t="shared" si="7"/>
        <v>0</v>
      </c>
    </row>
    <row r="101" spans="1:7" ht="22.8">
      <c r="A101" s="14" t="s">
        <v>339</v>
      </c>
      <c r="B101" s="5" t="s">
        <v>134</v>
      </c>
      <c r="C101" s="7" t="s">
        <v>152</v>
      </c>
      <c r="D101" s="5" t="s">
        <v>136</v>
      </c>
      <c r="E101" s="6">
        <v>8</v>
      </c>
      <c r="F101" s="6"/>
      <c r="G101" s="12">
        <f t="shared" si="7"/>
        <v>0</v>
      </c>
    </row>
    <row r="102" spans="1:7" ht="22.8">
      <c r="A102" s="14" t="s">
        <v>340</v>
      </c>
      <c r="B102" s="5" t="s">
        <v>134</v>
      </c>
      <c r="C102" s="7" t="s">
        <v>153</v>
      </c>
      <c r="D102" s="5" t="s">
        <v>136</v>
      </c>
      <c r="E102" s="6">
        <v>9</v>
      </c>
      <c r="F102" s="6"/>
      <c r="G102" s="12">
        <f t="shared" si="7"/>
        <v>0</v>
      </c>
    </row>
    <row r="103" spans="1:7" ht="22.8">
      <c r="A103" s="14" t="s">
        <v>341</v>
      </c>
      <c r="B103" s="5" t="s">
        <v>134</v>
      </c>
      <c r="C103" s="7" t="s">
        <v>154</v>
      </c>
      <c r="D103" s="5" t="s">
        <v>136</v>
      </c>
      <c r="E103" s="6">
        <v>4</v>
      </c>
      <c r="F103" s="6"/>
      <c r="G103" s="12">
        <f t="shared" si="7"/>
        <v>0</v>
      </c>
    </row>
    <row r="104" spans="1:7" ht="22.8">
      <c r="A104" s="14" t="s">
        <v>342</v>
      </c>
      <c r="B104" s="5" t="s">
        <v>134</v>
      </c>
      <c r="C104" s="7" t="s">
        <v>155</v>
      </c>
      <c r="D104" s="5" t="s">
        <v>136</v>
      </c>
      <c r="E104" s="6">
        <v>50</v>
      </c>
      <c r="F104" s="6"/>
      <c r="G104" s="12">
        <f t="shared" si="7"/>
        <v>0</v>
      </c>
    </row>
    <row r="105" spans="1:7" ht="22.8">
      <c r="A105" s="14" t="s">
        <v>343</v>
      </c>
      <c r="B105" s="5" t="s">
        <v>134</v>
      </c>
      <c r="C105" s="7" t="s">
        <v>156</v>
      </c>
      <c r="D105" s="5" t="s">
        <v>136</v>
      </c>
      <c r="E105" s="6">
        <v>13</v>
      </c>
      <c r="F105" s="6"/>
      <c r="G105" s="12">
        <f t="shared" si="7"/>
        <v>0</v>
      </c>
    </row>
    <row r="106" spans="1:7" ht="22.8">
      <c r="A106" s="14" t="s">
        <v>344</v>
      </c>
      <c r="B106" s="5" t="s">
        <v>134</v>
      </c>
      <c r="C106" s="7" t="s">
        <v>157</v>
      </c>
      <c r="D106" s="5" t="s">
        <v>136</v>
      </c>
      <c r="E106" s="6">
        <v>4</v>
      </c>
      <c r="F106" s="6"/>
      <c r="G106" s="12">
        <f t="shared" si="7"/>
        <v>0</v>
      </c>
    </row>
    <row r="107" spans="1:7" ht="22.8">
      <c r="A107" s="14" t="s">
        <v>345</v>
      </c>
      <c r="B107" s="5" t="s">
        <v>134</v>
      </c>
      <c r="C107" s="7" t="s">
        <v>158</v>
      </c>
      <c r="D107" s="5" t="s">
        <v>136</v>
      </c>
      <c r="E107" s="6">
        <v>8</v>
      </c>
      <c r="F107" s="6"/>
      <c r="G107" s="12">
        <f t="shared" si="7"/>
        <v>0</v>
      </c>
    </row>
    <row r="108" spans="1:7" ht="22.8">
      <c r="A108" s="14" t="s">
        <v>346</v>
      </c>
      <c r="B108" s="5" t="s">
        <v>134</v>
      </c>
      <c r="C108" s="7" t="s">
        <v>159</v>
      </c>
      <c r="D108" s="5" t="s">
        <v>136</v>
      </c>
      <c r="E108" s="6">
        <v>18</v>
      </c>
      <c r="F108" s="6"/>
      <c r="G108" s="12">
        <f t="shared" si="7"/>
        <v>0</v>
      </c>
    </row>
    <row r="109" spans="1:7" ht="22.8">
      <c r="A109" s="14" t="s">
        <v>347</v>
      </c>
      <c r="B109" s="5" t="s">
        <v>134</v>
      </c>
      <c r="C109" s="7" t="s">
        <v>160</v>
      </c>
      <c r="D109" s="5" t="s">
        <v>136</v>
      </c>
      <c r="E109" s="6">
        <v>10</v>
      </c>
      <c r="F109" s="6"/>
      <c r="G109" s="12">
        <f t="shared" si="7"/>
        <v>0</v>
      </c>
    </row>
    <row r="110" spans="1:7" ht="22.8">
      <c r="A110" s="14" t="s">
        <v>348</v>
      </c>
      <c r="B110" s="5" t="s">
        <v>134</v>
      </c>
      <c r="C110" s="7" t="s">
        <v>161</v>
      </c>
      <c r="D110" s="5" t="s">
        <v>136</v>
      </c>
      <c r="E110" s="6">
        <v>1</v>
      </c>
      <c r="F110" s="6"/>
      <c r="G110" s="12">
        <f t="shared" si="7"/>
        <v>0</v>
      </c>
    </row>
    <row r="111" spans="1:7" ht="22.8">
      <c r="A111" s="14" t="s">
        <v>349</v>
      </c>
      <c r="B111" s="5" t="s">
        <v>134</v>
      </c>
      <c r="C111" s="7" t="s">
        <v>162</v>
      </c>
      <c r="D111" s="5" t="s">
        <v>136</v>
      </c>
      <c r="E111" s="6">
        <v>7</v>
      </c>
      <c r="F111" s="6"/>
      <c r="G111" s="12">
        <f t="shared" si="7"/>
        <v>0</v>
      </c>
    </row>
    <row r="112" spans="1:7" ht="22.8">
      <c r="A112" s="14" t="s">
        <v>350</v>
      </c>
      <c r="B112" s="8" t="s">
        <v>134</v>
      </c>
      <c r="C112" s="9" t="s">
        <v>163</v>
      </c>
      <c r="D112" s="8" t="s">
        <v>136</v>
      </c>
      <c r="E112" s="17">
        <v>31</v>
      </c>
      <c r="F112" s="17"/>
      <c r="G112" s="12">
        <f t="shared" si="7"/>
        <v>0</v>
      </c>
    </row>
    <row r="113" spans="1:7" ht="22.8">
      <c r="A113" s="14" t="s">
        <v>351</v>
      </c>
      <c r="B113" s="5" t="s">
        <v>134</v>
      </c>
      <c r="C113" s="7" t="s">
        <v>164</v>
      </c>
      <c r="D113" s="5" t="s">
        <v>136</v>
      </c>
      <c r="E113" s="6">
        <v>1</v>
      </c>
      <c r="F113" s="6"/>
      <c r="G113" s="12">
        <f t="shared" si="7"/>
        <v>0</v>
      </c>
    </row>
    <row r="114" spans="1:7" ht="22.8">
      <c r="A114" s="14" t="s">
        <v>352</v>
      </c>
      <c r="B114" s="5" t="s">
        <v>165</v>
      </c>
      <c r="C114" s="7" t="s">
        <v>121</v>
      </c>
      <c r="D114" s="5" t="s">
        <v>14</v>
      </c>
      <c r="E114" s="6">
        <v>1435</v>
      </c>
      <c r="F114" s="6"/>
      <c r="G114" s="12">
        <f t="shared" si="7"/>
        <v>0</v>
      </c>
    </row>
    <row r="115" spans="1:7" ht="22.8">
      <c r="A115" s="14" t="s">
        <v>353</v>
      </c>
      <c r="B115" s="5"/>
      <c r="C115" s="7" t="s">
        <v>166</v>
      </c>
      <c r="D115" s="5"/>
      <c r="E115" s="6">
        <v>45</v>
      </c>
      <c r="F115" s="6"/>
      <c r="G115" s="12">
        <f t="shared" si="7"/>
        <v>0</v>
      </c>
    </row>
    <row r="116" spans="1:7" ht="34.200000000000003">
      <c r="A116" s="14" t="s">
        <v>354</v>
      </c>
      <c r="B116" s="5" t="s">
        <v>167</v>
      </c>
      <c r="C116" s="7" t="s">
        <v>168</v>
      </c>
      <c r="D116" s="5" t="s">
        <v>33</v>
      </c>
      <c r="E116" s="6">
        <v>1500</v>
      </c>
      <c r="F116" s="6"/>
      <c r="G116" s="12">
        <f t="shared" si="7"/>
        <v>0</v>
      </c>
    </row>
    <row r="117" spans="1:7" ht="34.200000000000003">
      <c r="A117" s="14" t="s">
        <v>355</v>
      </c>
      <c r="B117" s="5" t="s">
        <v>169</v>
      </c>
      <c r="C117" s="7" t="s">
        <v>170</v>
      </c>
      <c r="D117" s="5" t="s">
        <v>8</v>
      </c>
      <c r="E117" s="6">
        <v>1.5</v>
      </c>
      <c r="F117" s="6"/>
      <c r="G117" s="12">
        <f t="shared" si="7"/>
        <v>0</v>
      </c>
    </row>
    <row r="118" spans="1:7" ht="22.8">
      <c r="A118" s="14" t="s">
        <v>356</v>
      </c>
      <c r="B118" s="5" t="s">
        <v>171</v>
      </c>
      <c r="C118" s="7" t="s">
        <v>172</v>
      </c>
      <c r="D118" s="5" t="s">
        <v>14</v>
      </c>
      <c r="E118" s="6">
        <v>750</v>
      </c>
      <c r="F118" s="6"/>
      <c r="G118" s="12">
        <f t="shared" si="7"/>
        <v>0</v>
      </c>
    </row>
    <row r="119" spans="1:7" ht="34.200000000000003">
      <c r="A119" s="14" t="s">
        <v>357</v>
      </c>
      <c r="B119" s="5" t="s">
        <v>173</v>
      </c>
      <c r="C119" s="7" t="s">
        <v>174</v>
      </c>
      <c r="D119" s="5" t="s">
        <v>33</v>
      </c>
      <c r="E119" s="6">
        <v>315</v>
      </c>
      <c r="F119" s="6"/>
      <c r="G119" s="12">
        <f t="shared" si="7"/>
        <v>0</v>
      </c>
    </row>
    <row r="120" spans="1:7" ht="22.8">
      <c r="A120" s="14" t="s">
        <v>358</v>
      </c>
      <c r="B120" s="5" t="s">
        <v>175</v>
      </c>
      <c r="C120" s="7" t="s">
        <v>176</v>
      </c>
      <c r="D120" s="5" t="s">
        <v>177</v>
      </c>
      <c r="E120" s="6">
        <v>1</v>
      </c>
      <c r="F120" s="6"/>
      <c r="G120" s="12">
        <f t="shared" si="7"/>
        <v>0</v>
      </c>
    </row>
    <row r="121" spans="1:7" ht="22.8">
      <c r="A121" s="14" t="s">
        <v>359</v>
      </c>
      <c r="B121" s="5" t="s">
        <v>178</v>
      </c>
      <c r="C121" s="7" t="s">
        <v>179</v>
      </c>
      <c r="D121" s="5" t="s">
        <v>177</v>
      </c>
      <c r="E121" s="6">
        <v>362</v>
      </c>
      <c r="F121" s="6"/>
      <c r="G121" s="12">
        <f t="shared" si="7"/>
        <v>0</v>
      </c>
    </row>
    <row r="122" spans="1:7" ht="22.8">
      <c r="A122" s="14" t="s">
        <v>360</v>
      </c>
      <c r="B122" s="5" t="s">
        <v>180</v>
      </c>
      <c r="C122" s="7" t="s">
        <v>181</v>
      </c>
      <c r="D122" s="5" t="s">
        <v>182</v>
      </c>
      <c r="E122" s="6">
        <v>1</v>
      </c>
      <c r="F122" s="6"/>
      <c r="G122" s="12">
        <f t="shared" si="7"/>
        <v>0</v>
      </c>
    </row>
    <row r="123" spans="1:7" ht="22.8">
      <c r="A123" s="14" t="s">
        <v>361</v>
      </c>
      <c r="B123" s="5" t="s">
        <v>183</v>
      </c>
      <c r="C123" s="7" t="s">
        <v>184</v>
      </c>
      <c r="D123" s="5" t="s">
        <v>182</v>
      </c>
      <c r="E123" s="6">
        <v>20</v>
      </c>
      <c r="F123" s="6"/>
      <c r="G123" s="12">
        <f t="shared" si="7"/>
        <v>0</v>
      </c>
    </row>
    <row r="124" spans="1:7" ht="22.8">
      <c r="A124" s="14" t="s">
        <v>362</v>
      </c>
      <c r="B124" s="5" t="s">
        <v>178</v>
      </c>
      <c r="C124" s="7" t="s">
        <v>185</v>
      </c>
      <c r="D124" s="5" t="s">
        <v>82</v>
      </c>
      <c r="E124" s="6">
        <v>1</v>
      </c>
      <c r="F124" s="6"/>
      <c r="G124" s="12">
        <f t="shared" si="7"/>
        <v>0</v>
      </c>
    </row>
    <row r="125" spans="1:7">
      <c r="A125" s="24" t="s">
        <v>363</v>
      </c>
      <c r="B125" s="93" t="s">
        <v>186</v>
      </c>
      <c r="C125" s="94"/>
      <c r="D125" s="94"/>
      <c r="E125" s="94"/>
      <c r="F125" s="95"/>
      <c r="G125" s="27">
        <f>SUM(G126:G167)</f>
        <v>0</v>
      </c>
    </row>
    <row r="126" spans="1:7" ht="22.8">
      <c r="A126" s="14" t="s">
        <v>364</v>
      </c>
      <c r="B126" s="5" t="s">
        <v>187</v>
      </c>
      <c r="C126" s="7" t="s">
        <v>188</v>
      </c>
      <c r="D126" s="5" t="s">
        <v>82</v>
      </c>
      <c r="E126" s="6">
        <v>1</v>
      </c>
      <c r="F126" s="6"/>
      <c r="G126" s="12">
        <f>E126*F126</f>
        <v>0</v>
      </c>
    </row>
    <row r="127" spans="1:7" ht="22.8">
      <c r="A127" s="14" t="s">
        <v>365</v>
      </c>
      <c r="B127" s="5" t="s">
        <v>189</v>
      </c>
      <c r="C127" s="7" t="s">
        <v>190</v>
      </c>
      <c r="D127" s="5" t="s">
        <v>136</v>
      </c>
      <c r="E127" s="6">
        <v>50</v>
      </c>
      <c r="F127" s="6"/>
      <c r="G127" s="12">
        <f t="shared" ref="G127:G167" si="8">E127*F127</f>
        <v>0</v>
      </c>
    </row>
    <row r="128" spans="1:7" ht="22.8">
      <c r="A128" s="14" t="s">
        <v>366</v>
      </c>
      <c r="B128" s="5" t="s">
        <v>191</v>
      </c>
      <c r="C128" s="7" t="s">
        <v>192</v>
      </c>
      <c r="D128" s="5" t="s">
        <v>136</v>
      </c>
      <c r="E128" s="6">
        <v>1</v>
      </c>
      <c r="F128" s="6"/>
      <c r="G128" s="12">
        <f t="shared" si="8"/>
        <v>0</v>
      </c>
    </row>
    <row r="129" spans="1:7" ht="22.8">
      <c r="A129" s="14" t="s">
        <v>367</v>
      </c>
      <c r="B129" s="5" t="s">
        <v>193</v>
      </c>
      <c r="C129" s="7" t="s">
        <v>194</v>
      </c>
      <c r="D129" s="5" t="s">
        <v>33</v>
      </c>
      <c r="E129" s="6">
        <v>400</v>
      </c>
      <c r="F129" s="6"/>
      <c r="G129" s="12">
        <f t="shared" si="8"/>
        <v>0</v>
      </c>
    </row>
    <row r="130" spans="1:7" ht="22.8">
      <c r="A130" s="14" t="s">
        <v>368</v>
      </c>
      <c r="B130" s="5" t="s">
        <v>195</v>
      </c>
      <c r="C130" s="7" t="s">
        <v>196</v>
      </c>
      <c r="D130" s="5" t="s">
        <v>136</v>
      </c>
      <c r="E130" s="6">
        <v>200</v>
      </c>
      <c r="F130" s="11"/>
      <c r="G130" s="12">
        <f t="shared" si="8"/>
        <v>0</v>
      </c>
    </row>
    <row r="131" spans="1:7" ht="57">
      <c r="A131" s="14" t="s">
        <v>369</v>
      </c>
      <c r="B131" s="5" t="s">
        <v>187</v>
      </c>
      <c r="C131" s="7" t="s">
        <v>197</v>
      </c>
      <c r="D131" s="5" t="s">
        <v>82</v>
      </c>
      <c r="E131" s="6">
        <v>1</v>
      </c>
      <c r="F131" s="6"/>
      <c r="G131" s="12">
        <f t="shared" si="8"/>
        <v>0</v>
      </c>
    </row>
    <row r="132" spans="1:7" ht="34.200000000000003">
      <c r="A132" s="14" t="s">
        <v>370</v>
      </c>
      <c r="B132" s="5" t="s">
        <v>198</v>
      </c>
      <c r="C132" s="7" t="s">
        <v>199</v>
      </c>
      <c r="D132" s="5" t="s">
        <v>33</v>
      </c>
      <c r="E132" s="6">
        <v>70</v>
      </c>
      <c r="F132" s="6"/>
      <c r="G132" s="12">
        <f t="shared" si="8"/>
        <v>0</v>
      </c>
    </row>
    <row r="133" spans="1:7" ht="22.8">
      <c r="A133" s="14" t="s">
        <v>371</v>
      </c>
      <c r="B133" s="5" t="s">
        <v>200</v>
      </c>
      <c r="C133" s="7" t="s">
        <v>201</v>
      </c>
      <c r="D133" s="5" t="s">
        <v>33</v>
      </c>
      <c r="E133" s="6">
        <v>80</v>
      </c>
      <c r="F133" s="6"/>
      <c r="G133" s="12">
        <f t="shared" si="8"/>
        <v>0</v>
      </c>
    </row>
    <row r="134" spans="1:7" ht="22.8">
      <c r="A134" s="14" t="s">
        <v>372</v>
      </c>
      <c r="B134" s="5" t="s">
        <v>202</v>
      </c>
      <c r="C134" s="7" t="s">
        <v>203</v>
      </c>
      <c r="D134" s="5" t="s">
        <v>136</v>
      </c>
      <c r="E134" s="6">
        <v>1</v>
      </c>
      <c r="F134" s="6"/>
      <c r="G134" s="12">
        <f t="shared" si="8"/>
        <v>0</v>
      </c>
    </row>
    <row r="135" spans="1:7" ht="22.8">
      <c r="A135" s="14" t="s">
        <v>373</v>
      </c>
      <c r="B135" s="5" t="s">
        <v>204</v>
      </c>
      <c r="C135" s="7" t="s">
        <v>205</v>
      </c>
      <c r="D135" s="5" t="s">
        <v>33</v>
      </c>
      <c r="E135" s="6">
        <v>30</v>
      </c>
      <c r="F135" s="6"/>
      <c r="G135" s="12">
        <f t="shared" si="8"/>
        <v>0</v>
      </c>
    </row>
    <row r="136" spans="1:7" ht="22.8">
      <c r="A136" s="14" t="s">
        <v>374</v>
      </c>
      <c r="B136" s="5" t="s">
        <v>206</v>
      </c>
      <c r="C136" s="7" t="s">
        <v>207</v>
      </c>
      <c r="D136" s="5" t="s">
        <v>33</v>
      </c>
      <c r="E136" s="6">
        <v>30</v>
      </c>
      <c r="F136" s="6"/>
      <c r="G136" s="12">
        <f t="shared" si="8"/>
        <v>0</v>
      </c>
    </row>
    <row r="137" spans="1:7" ht="22.8">
      <c r="A137" s="14" t="s">
        <v>375</v>
      </c>
      <c r="B137" s="5" t="s">
        <v>208</v>
      </c>
      <c r="C137" s="7" t="s">
        <v>209</v>
      </c>
      <c r="D137" s="5" t="s">
        <v>136</v>
      </c>
      <c r="E137" s="6">
        <v>30</v>
      </c>
      <c r="F137" s="6"/>
      <c r="G137" s="12">
        <f t="shared" si="8"/>
        <v>0</v>
      </c>
    </row>
    <row r="138" spans="1:7" ht="34.200000000000003">
      <c r="A138" s="14" t="s">
        <v>376</v>
      </c>
      <c r="B138" s="5" t="s">
        <v>210</v>
      </c>
      <c r="C138" s="7" t="s">
        <v>211</v>
      </c>
      <c r="D138" s="5" t="s">
        <v>33</v>
      </c>
      <c r="E138" s="6">
        <v>568</v>
      </c>
      <c r="F138" s="6"/>
      <c r="G138" s="12">
        <f t="shared" si="8"/>
        <v>0</v>
      </c>
    </row>
    <row r="139" spans="1:7" ht="34.200000000000003">
      <c r="A139" s="14" t="s">
        <v>377</v>
      </c>
      <c r="B139" s="5" t="s">
        <v>212</v>
      </c>
      <c r="C139" s="7" t="s">
        <v>213</v>
      </c>
      <c r="D139" s="5" t="s">
        <v>136</v>
      </c>
      <c r="E139" s="6">
        <v>57</v>
      </c>
      <c r="F139" s="6"/>
      <c r="G139" s="12">
        <f t="shared" si="8"/>
        <v>0</v>
      </c>
    </row>
    <row r="140" spans="1:7" ht="22.8">
      <c r="A140" s="14" t="s">
        <v>378</v>
      </c>
      <c r="B140" s="8" t="s">
        <v>214</v>
      </c>
      <c r="C140" s="9" t="s">
        <v>215</v>
      </c>
      <c r="D140" s="8" t="s">
        <v>216</v>
      </c>
      <c r="E140" s="17">
        <v>4</v>
      </c>
      <c r="F140" s="17"/>
      <c r="G140" s="12">
        <f t="shared" si="8"/>
        <v>0</v>
      </c>
    </row>
    <row r="141" spans="1:7" ht="22.8">
      <c r="A141" s="14" t="s">
        <v>379</v>
      </c>
      <c r="B141" s="5" t="s">
        <v>214</v>
      </c>
      <c r="C141" s="7" t="s">
        <v>217</v>
      </c>
      <c r="D141" s="5" t="s">
        <v>216</v>
      </c>
      <c r="E141" s="6">
        <v>1</v>
      </c>
      <c r="F141" s="6"/>
      <c r="G141" s="12">
        <f t="shared" si="8"/>
        <v>0</v>
      </c>
    </row>
    <row r="142" spans="1:7" ht="22.8">
      <c r="A142" s="14" t="s">
        <v>380</v>
      </c>
      <c r="B142" s="5" t="s">
        <v>218</v>
      </c>
      <c r="C142" s="7" t="s">
        <v>219</v>
      </c>
      <c r="D142" s="5" t="s">
        <v>33</v>
      </c>
      <c r="E142" s="6">
        <v>200</v>
      </c>
      <c r="F142" s="6"/>
      <c r="G142" s="12">
        <f t="shared" si="8"/>
        <v>0</v>
      </c>
    </row>
    <row r="143" spans="1:7" ht="22.8">
      <c r="A143" s="14" t="s">
        <v>381</v>
      </c>
      <c r="B143" s="5" t="s">
        <v>220</v>
      </c>
      <c r="C143" s="7" t="s">
        <v>221</v>
      </c>
      <c r="D143" s="5" t="s">
        <v>33</v>
      </c>
      <c r="E143" s="6">
        <v>100</v>
      </c>
      <c r="F143" s="6"/>
      <c r="G143" s="12">
        <f t="shared" si="8"/>
        <v>0</v>
      </c>
    </row>
    <row r="144" spans="1:7" ht="45.6">
      <c r="A144" s="14" t="s">
        <v>382</v>
      </c>
      <c r="B144" s="5" t="s">
        <v>222</v>
      </c>
      <c r="C144" s="7" t="s">
        <v>223</v>
      </c>
      <c r="D144" s="5" t="s">
        <v>33</v>
      </c>
      <c r="E144" s="6">
        <v>300</v>
      </c>
      <c r="F144" s="6"/>
      <c r="G144" s="12">
        <f t="shared" si="8"/>
        <v>0</v>
      </c>
    </row>
    <row r="145" spans="1:7" ht="22.8">
      <c r="A145" s="14" t="s">
        <v>383</v>
      </c>
      <c r="B145" s="5" t="s">
        <v>224</v>
      </c>
      <c r="C145" s="7" t="s">
        <v>225</v>
      </c>
      <c r="D145" s="5" t="s">
        <v>136</v>
      </c>
      <c r="E145" s="6">
        <v>5</v>
      </c>
      <c r="F145" s="6"/>
      <c r="G145" s="12">
        <f t="shared" si="8"/>
        <v>0</v>
      </c>
    </row>
    <row r="146" spans="1:7" ht="34.200000000000003">
      <c r="A146" s="14" t="s">
        <v>384</v>
      </c>
      <c r="B146" s="5" t="s">
        <v>218</v>
      </c>
      <c r="C146" s="7" t="s">
        <v>226</v>
      </c>
      <c r="D146" s="5" t="s">
        <v>33</v>
      </c>
      <c r="E146" s="6">
        <v>100</v>
      </c>
      <c r="F146" s="6"/>
      <c r="G146" s="12">
        <f t="shared" si="8"/>
        <v>0</v>
      </c>
    </row>
    <row r="147" spans="1:7" ht="22.8">
      <c r="A147" s="14" t="s">
        <v>385</v>
      </c>
      <c r="B147" s="5" t="s">
        <v>227</v>
      </c>
      <c r="C147" s="7" t="s">
        <v>228</v>
      </c>
      <c r="D147" s="5" t="s">
        <v>229</v>
      </c>
      <c r="E147" s="6">
        <v>30</v>
      </c>
      <c r="F147" s="6"/>
      <c r="G147" s="12">
        <f t="shared" si="8"/>
        <v>0</v>
      </c>
    </row>
    <row r="148" spans="1:7" ht="34.200000000000003">
      <c r="A148" s="14" t="s">
        <v>386</v>
      </c>
      <c r="B148" s="5" t="s">
        <v>218</v>
      </c>
      <c r="C148" s="7" t="s">
        <v>230</v>
      </c>
      <c r="D148" s="5" t="s">
        <v>33</v>
      </c>
      <c r="E148" s="6">
        <v>100</v>
      </c>
      <c r="F148" s="6"/>
      <c r="G148" s="12">
        <f t="shared" si="8"/>
        <v>0</v>
      </c>
    </row>
    <row r="149" spans="1:7" ht="22.8">
      <c r="A149" s="14" t="s">
        <v>387</v>
      </c>
      <c r="B149" s="5" t="s">
        <v>231</v>
      </c>
      <c r="C149" s="7" t="s">
        <v>232</v>
      </c>
      <c r="D149" s="5" t="s">
        <v>136</v>
      </c>
      <c r="E149" s="6">
        <v>2</v>
      </c>
      <c r="F149" s="6"/>
      <c r="G149" s="12">
        <f t="shared" si="8"/>
        <v>0</v>
      </c>
    </row>
    <row r="150" spans="1:7" ht="22.8">
      <c r="A150" s="14" t="s">
        <v>388</v>
      </c>
      <c r="B150" s="5" t="s">
        <v>233</v>
      </c>
      <c r="C150" s="7" t="s">
        <v>234</v>
      </c>
      <c r="D150" s="5" t="s">
        <v>136</v>
      </c>
      <c r="E150" s="6">
        <v>1</v>
      </c>
      <c r="F150" s="6"/>
      <c r="G150" s="12">
        <f t="shared" si="8"/>
        <v>0</v>
      </c>
    </row>
    <row r="151" spans="1:7" ht="22.8">
      <c r="A151" s="14" t="s">
        <v>389</v>
      </c>
      <c r="B151" s="5" t="s">
        <v>235</v>
      </c>
      <c r="C151" s="7" t="s">
        <v>236</v>
      </c>
      <c r="D151" s="5" t="s">
        <v>136</v>
      </c>
      <c r="E151" s="6">
        <v>6</v>
      </c>
      <c r="F151" s="6"/>
      <c r="G151" s="12">
        <f t="shared" si="8"/>
        <v>0</v>
      </c>
    </row>
    <row r="152" spans="1:7" ht="22.8">
      <c r="A152" s="14" t="s">
        <v>390</v>
      </c>
      <c r="B152" s="5" t="s">
        <v>224</v>
      </c>
      <c r="C152" s="7" t="s">
        <v>237</v>
      </c>
      <c r="D152" s="5" t="s">
        <v>136</v>
      </c>
      <c r="E152" s="6">
        <v>1</v>
      </c>
      <c r="F152" s="6"/>
      <c r="G152" s="12">
        <f t="shared" si="8"/>
        <v>0</v>
      </c>
    </row>
    <row r="153" spans="1:7" ht="22.8">
      <c r="A153" s="14" t="s">
        <v>391</v>
      </c>
      <c r="B153" s="5" t="s">
        <v>233</v>
      </c>
      <c r="C153" s="7" t="s">
        <v>238</v>
      </c>
      <c r="D153" s="5" t="s">
        <v>136</v>
      </c>
      <c r="E153" s="6">
        <v>1</v>
      </c>
      <c r="F153" s="6"/>
      <c r="G153" s="12">
        <f t="shared" si="8"/>
        <v>0</v>
      </c>
    </row>
    <row r="154" spans="1:7" ht="22.8">
      <c r="A154" s="14" t="s">
        <v>392</v>
      </c>
      <c r="B154" s="5" t="s">
        <v>239</v>
      </c>
      <c r="C154" s="7" t="s">
        <v>240</v>
      </c>
      <c r="D154" s="5" t="s">
        <v>136</v>
      </c>
      <c r="E154" s="6">
        <v>1</v>
      </c>
      <c r="F154" s="6"/>
      <c r="G154" s="12">
        <f t="shared" si="8"/>
        <v>0</v>
      </c>
    </row>
    <row r="155" spans="1:7" ht="22.8">
      <c r="A155" s="14" t="s">
        <v>393</v>
      </c>
      <c r="B155" s="5" t="s">
        <v>241</v>
      </c>
      <c r="C155" s="7" t="s">
        <v>242</v>
      </c>
      <c r="D155" s="5" t="s">
        <v>136</v>
      </c>
      <c r="E155" s="6">
        <v>1</v>
      </c>
      <c r="F155" s="6"/>
      <c r="G155" s="12">
        <f t="shared" si="8"/>
        <v>0</v>
      </c>
    </row>
    <row r="156" spans="1:7" ht="22.8">
      <c r="A156" s="14" t="s">
        <v>394</v>
      </c>
      <c r="B156" s="5" t="s">
        <v>243</v>
      </c>
      <c r="C156" s="7" t="s">
        <v>244</v>
      </c>
      <c r="D156" s="5" t="s">
        <v>136</v>
      </c>
      <c r="E156" s="6">
        <v>1</v>
      </c>
      <c r="F156" s="6"/>
      <c r="G156" s="12">
        <f t="shared" si="8"/>
        <v>0</v>
      </c>
    </row>
    <row r="157" spans="1:7" ht="22.8">
      <c r="A157" s="14" t="s">
        <v>395</v>
      </c>
      <c r="B157" s="5" t="s">
        <v>243</v>
      </c>
      <c r="C157" s="7" t="s">
        <v>245</v>
      </c>
      <c r="D157" s="5" t="s">
        <v>136</v>
      </c>
      <c r="E157" s="6">
        <v>1</v>
      </c>
      <c r="F157" s="6"/>
      <c r="G157" s="12">
        <f t="shared" si="8"/>
        <v>0</v>
      </c>
    </row>
    <row r="158" spans="1:7" ht="22.8">
      <c r="A158" s="14" t="s">
        <v>396</v>
      </c>
      <c r="B158" s="5" t="s">
        <v>241</v>
      </c>
      <c r="C158" s="7" t="s">
        <v>246</v>
      </c>
      <c r="D158" s="5" t="s">
        <v>136</v>
      </c>
      <c r="E158" s="6">
        <v>1</v>
      </c>
      <c r="F158" s="6"/>
      <c r="G158" s="12">
        <f t="shared" si="8"/>
        <v>0</v>
      </c>
    </row>
    <row r="159" spans="1:7" ht="22.8">
      <c r="A159" s="14" t="s">
        <v>397</v>
      </c>
      <c r="B159" s="5" t="s">
        <v>187</v>
      </c>
      <c r="C159" s="7" t="s">
        <v>247</v>
      </c>
      <c r="D159" s="5" t="s">
        <v>216</v>
      </c>
      <c r="E159" s="6">
        <v>1</v>
      </c>
      <c r="F159" s="6"/>
      <c r="G159" s="12">
        <f t="shared" si="8"/>
        <v>0</v>
      </c>
    </row>
    <row r="160" spans="1:7" ht="34.200000000000003">
      <c r="A160" s="14" t="s">
        <v>398</v>
      </c>
      <c r="B160" s="5" t="s">
        <v>187</v>
      </c>
      <c r="C160" s="7" t="s">
        <v>248</v>
      </c>
      <c r="D160" s="5" t="s">
        <v>216</v>
      </c>
      <c r="E160" s="6">
        <v>1</v>
      </c>
      <c r="F160" s="6"/>
      <c r="G160" s="12">
        <f t="shared" si="8"/>
        <v>0</v>
      </c>
    </row>
    <row r="161" spans="1:7" ht="22.8">
      <c r="A161" s="14" t="s">
        <v>399</v>
      </c>
      <c r="B161" s="5" t="s">
        <v>249</v>
      </c>
      <c r="C161" s="7" t="s">
        <v>250</v>
      </c>
      <c r="D161" s="5" t="s">
        <v>182</v>
      </c>
      <c r="E161" s="6">
        <v>2</v>
      </c>
      <c r="F161" s="6"/>
      <c r="G161" s="12">
        <f t="shared" si="8"/>
        <v>0</v>
      </c>
    </row>
    <row r="162" spans="1:7" ht="22.8">
      <c r="A162" s="14" t="s">
        <v>400</v>
      </c>
      <c r="B162" s="5" t="s">
        <v>178</v>
      </c>
      <c r="C162" s="7" t="s">
        <v>179</v>
      </c>
      <c r="D162" s="5" t="s">
        <v>177</v>
      </c>
      <c r="E162" s="6">
        <v>2</v>
      </c>
      <c r="F162" s="6"/>
      <c r="G162" s="12">
        <f t="shared" si="8"/>
        <v>0</v>
      </c>
    </row>
    <row r="163" spans="1:7" ht="45.6">
      <c r="A163" s="14" t="s">
        <v>401</v>
      </c>
      <c r="B163" s="5" t="s">
        <v>251</v>
      </c>
      <c r="C163" s="7" t="s">
        <v>252</v>
      </c>
      <c r="D163" s="5" t="s">
        <v>182</v>
      </c>
      <c r="E163" s="6">
        <v>3</v>
      </c>
      <c r="F163" s="6"/>
      <c r="G163" s="12">
        <f t="shared" si="8"/>
        <v>0</v>
      </c>
    </row>
    <row r="164" spans="1:7" ht="34.200000000000003">
      <c r="A164" s="14" t="s">
        <v>402</v>
      </c>
      <c r="B164" s="5" t="s">
        <v>169</v>
      </c>
      <c r="C164" s="7" t="s">
        <v>170</v>
      </c>
      <c r="D164" s="5" t="s">
        <v>8</v>
      </c>
      <c r="E164" s="6">
        <v>0.5</v>
      </c>
      <c r="F164" s="6"/>
      <c r="G164" s="12">
        <f t="shared" si="8"/>
        <v>0</v>
      </c>
    </row>
    <row r="165" spans="1:7" ht="22.8">
      <c r="A165" s="14" t="s">
        <v>403</v>
      </c>
      <c r="B165" s="5" t="s">
        <v>171</v>
      </c>
      <c r="C165" s="7" t="s">
        <v>172</v>
      </c>
      <c r="D165" s="5" t="s">
        <v>14</v>
      </c>
      <c r="E165" s="6">
        <v>50</v>
      </c>
      <c r="F165" s="6"/>
      <c r="G165" s="12">
        <f t="shared" si="8"/>
        <v>0</v>
      </c>
    </row>
    <row r="166" spans="1:7" ht="22.8">
      <c r="A166" s="14" t="s">
        <v>404</v>
      </c>
      <c r="B166" s="5" t="s">
        <v>253</v>
      </c>
      <c r="C166" s="7" t="s">
        <v>254</v>
      </c>
      <c r="D166" s="5" t="s">
        <v>14</v>
      </c>
      <c r="E166" s="6">
        <v>120</v>
      </c>
      <c r="F166" s="6"/>
      <c r="G166" s="12">
        <f t="shared" si="8"/>
        <v>0</v>
      </c>
    </row>
    <row r="167" spans="1:7" ht="22.8">
      <c r="A167" s="14" t="s">
        <v>405</v>
      </c>
      <c r="B167" s="5" t="s">
        <v>255</v>
      </c>
      <c r="C167" s="7" t="s">
        <v>256</v>
      </c>
      <c r="D167" s="5" t="s">
        <v>136</v>
      </c>
      <c r="E167" s="6">
        <v>20</v>
      </c>
      <c r="F167" s="6"/>
      <c r="G167" s="12">
        <f t="shared" si="8"/>
        <v>0</v>
      </c>
    </row>
    <row r="168" spans="1:7">
      <c r="A168" s="98" t="s">
        <v>406</v>
      </c>
      <c r="B168" s="99"/>
      <c r="C168" s="99"/>
      <c r="D168" s="99"/>
      <c r="E168" s="99"/>
      <c r="F168" s="100">
        <f>G5+G60+G83</f>
        <v>0</v>
      </c>
      <c r="G168" s="101"/>
    </row>
    <row r="169" spans="1:7">
      <c r="A169" s="98" t="s">
        <v>407</v>
      </c>
      <c r="B169" s="99"/>
      <c r="C169" s="99"/>
      <c r="D169" s="99"/>
      <c r="E169" s="99"/>
      <c r="F169" s="100">
        <f>F168*23%</f>
        <v>0</v>
      </c>
      <c r="G169" s="101"/>
    </row>
    <row r="170" spans="1:7">
      <c r="A170" s="98" t="s">
        <v>408</v>
      </c>
      <c r="B170" s="99"/>
      <c r="C170" s="99"/>
      <c r="D170" s="99"/>
      <c r="E170" s="99"/>
      <c r="F170" s="100">
        <f>F168+F169</f>
        <v>0</v>
      </c>
      <c r="G170" s="101"/>
    </row>
  </sheetData>
  <mergeCells count="23">
    <mergeCell ref="H13:P13"/>
    <mergeCell ref="A168:E168"/>
    <mergeCell ref="F168:G168"/>
    <mergeCell ref="A169:E169"/>
    <mergeCell ref="F169:G169"/>
    <mergeCell ref="B16:F16"/>
    <mergeCell ref="B33:F33"/>
    <mergeCell ref="B36:F36"/>
    <mergeCell ref="B37:F37"/>
    <mergeCell ref="B48:F48"/>
    <mergeCell ref="B60:F60"/>
    <mergeCell ref="A1:G1"/>
    <mergeCell ref="A2:G2"/>
    <mergeCell ref="B6:F6"/>
    <mergeCell ref="B5:F5"/>
    <mergeCell ref="A170:E170"/>
    <mergeCell ref="F170:G170"/>
    <mergeCell ref="B61:F61"/>
    <mergeCell ref="B73:F73"/>
    <mergeCell ref="B77:F77"/>
    <mergeCell ref="B83:F83"/>
    <mergeCell ref="B84:F84"/>
    <mergeCell ref="B125:F125"/>
  </mergeCells>
  <phoneticPr fontId="7" type="noConversion"/>
  <pageMargins left="1" right="0.5" top="0.38999998569488498" bottom="0.38999998569488498"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AA21B-C2C5-40A0-A181-A3CB9C3D1E99}">
  <dimension ref="A1:G180"/>
  <sheetViews>
    <sheetView tabSelected="1" zoomScale="99" zoomScaleNormal="99" workbookViewId="0">
      <selection activeCell="L7" sqref="L7"/>
    </sheetView>
  </sheetViews>
  <sheetFormatPr defaultRowHeight="14.4"/>
  <cols>
    <col min="1" max="1" width="6.88671875" customWidth="1"/>
    <col min="2" max="2" width="13" customWidth="1"/>
    <col min="3" max="3" width="38.33203125" customWidth="1"/>
    <col min="4" max="4" width="6.44140625" customWidth="1"/>
    <col min="5" max="5" width="12.33203125" customWidth="1"/>
    <col min="6" max="6" width="11.109375" customWidth="1"/>
    <col min="7" max="7" width="15.6640625" customWidth="1"/>
  </cols>
  <sheetData>
    <row r="1" spans="1:7" ht="15.6">
      <c r="A1" s="90" t="s">
        <v>807</v>
      </c>
      <c r="B1" s="91"/>
      <c r="C1" s="91"/>
      <c r="D1" s="91"/>
      <c r="E1" s="91"/>
      <c r="F1" s="91"/>
      <c r="G1" s="91"/>
    </row>
    <row r="2" spans="1:7" s="1" customFormat="1">
      <c r="A2" s="92" t="s">
        <v>804</v>
      </c>
      <c r="B2" s="92"/>
      <c r="C2" s="92"/>
      <c r="D2" s="92"/>
      <c r="E2" s="92"/>
      <c r="F2" s="92"/>
      <c r="G2" s="92"/>
    </row>
    <row r="4" spans="1:7" ht="22.8">
      <c r="A4" s="32" t="s">
        <v>412</v>
      </c>
      <c r="B4" s="33" t="s">
        <v>0</v>
      </c>
      <c r="C4" s="33" t="s">
        <v>1</v>
      </c>
      <c r="D4" s="33" t="s">
        <v>2</v>
      </c>
      <c r="E4" s="47" t="s">
        <v>257</v>
      </c>
      <c r="F4" s="16" t="s">
        <v>258</v>
      </c>
      <c r="G4" s="33" t="s">
        <v>3</v>
      </c>
    </row>
    <row r="5" spans="1:7">
      <c r="A5" s="40" t="s">
        <v>4</v>
      </c>
      <c r="B5" s="117" t="s">
        <v>260</v>
      </c>
      <c r="C5" s="118"/>
      <c r="D5" s="118"/>
      <c r="E5" s="118"/>
      <c r="F5" s="119"/>
      <c r="G5" s="46">
        <f>G6+G11+G23+G38+G41+G47+G51+G56+G69</f>
        <v>0</v>
      </c>
    </row>
    <row r="6" spans="1:7">
      <c r="A6" s="38" t="s">
        <v>79</v>
      </c>
      <c r="B6" s="114" t="s">
        <v>413</v>
      </c>
      <c r="C6" s="115"/>
      <c r="D6" s="115"/>
      <c r="E6" s="115"/>
      <c r="F6" s="116"/>
      <c r="G6" s="45">
        <f>SUM(G7:G10)</f>
        <v>0</v>
      </c>
    </row>
    <row r="7" spans="1:7" ht="22.8">
      <c r="A7" s="48" t="s">
        <v>80</v>
      </c>
      <c r="B7" s="34" t="s">
        <v>414</v>
      </c>
      <c r="C7" s="35" t="s">
        <v>415</v>
      </c>
      <c r="D7" s="34" t="s">
        <v>136</v>
      </c>
      <c r="E7" s="41">
        <v>9</v>
      </c>
      <c r="F7" s="41"/>
      <c r="G7" s="42">
        <f>E7*F7</f>
        <v>0</v>
      </c>
    </row>
    <row r="8" spans="1:7" ht="22.8">
      <c r="A8" s="48" t="s">
        <v>83</v>
      </c>
      <c r="B8" s="34" t="s">
        <v>416</v>
      </c>
      <c r="C8" s="35" t="s">
        <v>417</v>
      </c>
      <c r="D8" s="34" t="s">
        <v>14</v>
      </c>
      <c r="E8" s="41">
        <v>75.31</v>
      </c>
      <c r="F8" s="41"/>
      <c r="G8" s="42">
        <f t="shared" ref="G8:G10" si="0">E8*F8</f>
        <v>0</v>
      </c>
    </row>
    <row r="9" spans="1:7" ht="34.200000000000003">
      <c r="A9" s="48" t="s">
        <v>84</v>
      </c>
      <c r="B9" s="34" t="s">
        <v>418</v>
      </c>
      <c r="C9" s="35" t="s">
        <v>419</v>
      </c>
      <c r="D9" s="34" t="s">
        <v>14</v>
      </c>
      <c r="E9" s="41">
        <v>4.29</v>
      </c>
      <c r="F9" s="41"/>
      <c r="G9" s="42">
        <f t="shared" si="0"/>
        <v>0</v>
      </c>
    </row>
    <row r="10" spans="1:7" ht="45.6">
      <c r="A10" s="48" t="s">
        <v>520</v>
      </c>
      <c r="B10" s="34" t="s">
        <v>420</v>
      </c>
      <c r="C10" s="35" t="s">
        <v>421</v>
      </c>
      <c r="D10" s="34" t="s">
        <v>8</v>
      </c>
      <c r="E10" s="41">
        <v>0.66</v>
      </c>
      <c r="F10" s="41"/>
      <c r="G10" s="42">
        <f t="shared" si="0"/>
        <v>0</v>
      </c>
    </row>
    <row r="11" spans="1:7">
      <c r="A11" s="38" t="s">
        <v>108</v>
      </c>
      <c r="B11" s="114" t="s">
        <v>422</v>
      </c>
      <c r="C11" s="115"/>
      <c r="D11" s="115"/>
      <c r="E11" s="115"/>
      <c r="F11" s="116"/>
      <c r="G11" s="45">
        <f>SUM(G12:G22)</f>
        <v>0</v>
      </c>
    </row>
    <row r="12" spans="1:7" ht="34.200000000000003">
      <c r="A12" s="48" t="s">
        <v>110</v>
      </c>
      <c r="B12" s="34" t="s">
        <v>423</v>
      </c>
      <c r="C12" s="35" t="s">
        <v>424</v>
      </c>
      <c r="D12" s="34" t="s">
        <v>8</v>
      </c>
      <c r="E12" s="41">
        <v>1.69</v>
      </c>
      <c r="F12" s="41"/>
      <c r="G12" s="42">
        <f>E12*F12</f>
        <v>0</v>
      </c>
    </row>
    <row r="13" spans="1:7" ht="45.6">
      <c r="A13" s="48" t="s">
        <v>113</v>
      </c>
      <c r="B13" s="34" t="s">
        <v>425</v>
      </c>
      <c r="C13" s="35" t="s">
        <v>426</v>
      </c>
      <c r="D13" s="34" t="s">
        <v>14</v>
      </c>
      <c r="E13" s="41">
        <v>53.32</v>
      </c>
      <c r="F13" s="41"/>
      <c r="G13" s="42">
        <f t="shared" ref="G13:G22" si="1">E13*F13</f>
        <v>0</v>
      </c>
    </row>
    <row r="14" spans="1:7" ht="45.6">
      <c r="A14" s="48" t="s">
        <v>116</v>
      </c>
      <c r="B14" s="34" t="s">
        <v>427</v>
      </c>
      <c r="C14" s="35" t="s">
        <v>428</v>
      </c>
      <c r="D14" s="34" t="s">
        <v>14</v>
      </c>
      <c r="E14" s="41">
        <v>93.32</v>
      </c>
      <c r="F14" s="41"/>
      <c r="G14" s="42">
        <f t="shared" si="1"/>
        <v>0</v>
      </c>
    </row>
    <row r="15" spans="1:7" ht="79.8">
      <c r="A15" s="48" t="s">
        <v>261</v>
      </c>
      <c r="B15" s="34" t="s">
        <v>429</v>
      </c>
      <c r="C15" s="35" t="s">
        <v>430</v>
      </c>
      <c r="D15" s="34" t="s">
        <v>14</v>
      </c>
      <c r="E15" s="41">
        <v>394.61</v>
      </c>
      <c r="F15" s="41"/>
      <c r="G15" s="42">
        <f t="shared" si="1"/>
        <v>0</v>
      </c>
    </row>
    <row r="16" spans="1:7" ht="34.200000000000003">
      <c r="A16" s="48" t="s">
        <v>262</v>
      </c>
      <c r="B16" s="34" t="s">
        <v>431</v>
      </c>
      <c r="C16" s="35" t="s">
        <v>572</v>
      </c>
      <c r="D16" s="34" t="s">
        <v>14</v>
      </c>
      <c r="E16" s="41">
        <v>487.93</v>
      </c>
      <c r="F16" s="41"/>
      <c r="G16" s="42">
        <f t="shared" si="1"/>
        <v>0</v>
      </c>
    </row>
    <row r="17" spans="1:7" ht="68.400000000000006">
      <c r="A17" s="48" t="s">
        <v>263</v>
      </c>
      <c r="B17" s="34" t="s">
        <v>432</v>
      </c>
      <c r="C17" s="35" t="s">
        <v>433</v>
      </c>
      <c r="D17" s="34" t="s">
        <v>14</v>
      </c>
      <c r="E17" s="41">
        <v>487.93</v>
      </c>
      <c r="F17" s="41"/>
      <c r="G17" s="42">
        <f t="shared" si="1"/>
        <v>0</v>
      </c>
    </row>
    <row r="18" spans="1:7" ht="45.6">
      <c r="A18" s="48" t="s">
        <v>264</v>
      </c>
      <c r="B18" s="34" t="s">
        <v>434</v>
      </c>
      <c r="C18" s="35" t="s">
        <v>435</v>
      </c>
      <c r="D18" s="34" t="s">
        <v>14</v>
      </c>
      <c r="E18" s="41">
        <v>487.93</v>
      </c>
      <c r="F18" s="41"/>
      <c r="G18" s="42">
        <f t="shared" si="1"/>
        <v>0</v>
      </c>
    </row>
    <row r="19" spans="1:7" ht="22.8">
      <c r="A19" s="48" t="s">
        <v>265</v>
      </c>
      <c r="B19" s="34" t="s">
        <v>436</v>
      </c>
      <c r="C19" s="35" t="s">
        <v>437</v>
      </c>
      <c r="D19" s="34" t="s">
        <v>14</v>
      </c>
      <c r="E19" s="41">
        <v>37.799999999999997</v>
      </c>
      <c r="F19" s="41"/>
      <c r="G19" s="42">
        <f t="shared" si="1"/>
        <v>0</v>
      </c>
    </row>
    <row r="20" spans="1:7" ht="22.8">
      <c r="A20" s="48" t="s">
        <v>266</v>
      </c>
      <c r="B20" s="34" t="s">
        <v>438</v>
      </c>
      <c r="C20" s="35" t="s">
        <v>439</v>
      </c>
      <c r="D20" s="34" t="s">
        <v>14</v>
      </c>
      <c r="E20" s="41">
        <v>55.88</v>
      </c>
      <c r="F20" s="41"/>
      <c r="G20" s="42">
        <f t="shared" si="1"/>
        <v>0</v>
      </c>
    </row>
    <row r="21" spans="1:7" ht="22.8">
      <c r="A21" s="48" t="s">
        <v>267</v>
      </c>
      <c r="B21" s="34" t="s">
        <v>440</v>
      </c>
      <c r="C21" s="35" t="s">
        <v>441</v>
      </c>
      <c r="D21" s="34" t="s">
        <v>14</v>
      </c>
      <c r="E21" s="41">
        <v>55.88</v>
      </c>
      <c r="F21" s="41"/>
      <c r="G21" s="42">
        <f t="shared" si="1"/>
        <v>0</v>
      </c>
    </row>
    <row r="22" spans="1:7" ht="34.200000000000003">
      <c r="A22" s="48" t="s">
        <v>268</v>
      </c>
      <c r="B22" s="34" t="s">
        <v>442</v>
      </c>
      <c r="C22" s="35" t="s">
        <v>443</v>
      </c>
      <c r="D22" s="34" t="s">
        <v>216</v>
      </c>
      <c r="E22" s="41">
        <v>1</v>
      </c>
      <c r="F22" s="41"/>
      <c r="G22" s="42">
        <f t="shared" si="1"/>
        <v>0</v>
      </c>
    </row>
    <row r="23" spans="1:7">
      <c r="A23" s="39" t="s">
        <v>274</v>
      </c>
      <c r="B23" s="114" t="s">
        <v>444</v>
      </c>
      <c r="C23" s="115"/>
      <c r="D23" s="115"/>
      <c r="E23" s="115"/>
      <c r="F23" s="116"/>
      <c r="G23" s="45">
        <f>SUM(G24:G37)</f>
        <v>0</v>
      </c>
    </row>
    <row r="24" spans="1:7" ht="91.2">
      <c r="A24" s="49" t="s">
        <v>275</v>
      </c>
      <c r="B24" s="36" t="s">
        <v>445</v>
      </c>
      <c r="C24" s="37" t="s">
        <v>446</v>
      </c>
      <c r="D24" s="36" t="s">
        <v>14</v>
      </c>
      <c r="E24" s="43">
        <v>23.5</v>
      </c>
      <c r="F24" s="43"/>
      <c r="G24" s="44">
        <f>E24*F24</f>
        <v>0</v>
      </c>
    </row>
    <row r="25" spans="1:7" ht="34.200000000000003">
      <c r="A25" s="49" t="s">
        <v>276</v>
      </c>
      <c r="B25" s="34" t="s">
        <v>447</v>
      </c>
      <c r="C25" s="35" t="s">
        <v>448</v>
      </c>
      <c r="D25" s="34" t="s">
        <v>14</v>
      </c>
      <c r="E25" s="41">
        <v>123.1</v>
      </c>
      <c r="F25" s="41"/>
      <c r="G25" s="44">
        <f t="shared" ref="G25:G37" si="2">E25*F25</f>
        <v>0</v>
      </c>
    </row>
    <row r="26" spans="1:7" ht="34.200000000000003">
      <c r="A26" s="49" t="s">
        <v>521</v>
      </c>
      <c r="B26" s="34" t="s">
        <v>442</v>
      </c>
      <c r="C26" s="35" t="s">
        <v>449</v>
      </c>
      <c r="D26" s="34" t="s">
        <v>33</v>
      </c>
      <c r="E26" s="41">
        <v>120.6</v>
      </c>
      <c r="F26" s="41"/>
      <c r="G26" s="44">
        <f t="shared" si="2"/>
        <v>0</v>
      </c>
    </row>
    <row r="27" spans="1:7" ht="34.200000000000003">
      <c r="A27" s="49" t="s">
        <v>522</v>
      </c>
      <c r="B27" s="34" t="s">
        <v>450</v>
      </c>
      <c r="C27" s="35" t="s">
        <v>573</v>
      </c>
      <c r="D27" s="34" t="s">
        <v>14</v>
      </c>
      <c r="E27" s="41">
        <v>243.7</v>
      </c>
      <c r="F27" s="41"/>
      <c r="G27" s="44">
        <f t="shared" si="2"/>
        <v>0</v>
      </c>
    </row>
    <row r="28" spans="1:7" ht="57">
      <c r="A28" s="49" t="s">
        <v>523</v>
      </c>
      <c r="B28" s="34" t="s">
        <v>451</v>
      </c>
      <c r="C28" s="35" t="s">
        <v>574</v>
      </c>
      <c r="D28" s="34" t="s">
        <v>8</v>
      </c>
      <c r="E28" s="41">
        <v>0.4</v>
      </c>
      <c r="F28" s="41"/>
      <c r="G28" s="44">
        <f t="shared" si="2"/>
        <v>0</v>
      </c>
    </row>
    <row r="29" spans="1:7" ht="45.6">
      <c r="A29" s="49" t="s">
        <v>524</v>
      </c>
      <c r="B29" s="34" t="s">
        <v>452</v>
      </c>
      <c r="C29" s="35" t="s">
        <v>453</v>
      </c>
      <c r="D29" s="34" t="s">
        <v>14</v>
      </c>
      <c r="E29" s="41">
        <v>123.1</v>
      </c>
      <c r="F29" s="41"/>
      <c r="G29" s="44">
        <f t="shared" si="2"/>
        <v>0</v>
      </c>
    </row>
    <row r="30" spans="1:7" ht="34.200000000000003">
      <c r="A30" s="49" t="s">
        <v>525</v>
      </c>
      <c r="B30" s="34" t="s">
        <v>454</v>
      </c>
      <c r="C30" s="35" t="s">
        <v>455</v>
      </c>
      <c r="D30" s="34" t="s">
        <v>14</v>
      </c>
      <c r="E30" s="41">
        <v>615.5</v>
      </c>
      <c r="F30" s="41"/>
      <c r="G30" s="44">
        <f t="shared" si="2"/>
        <v>0</v>
      </c>
    </row>
    <row r="31" spans="1:7" ht="57">
      <c r="A31" s="49" t="s">
        <v>526</v>
      </c>
      <c r="B31" s="34" t="s">
        <v>456</v>
      </c>
      <c r="C31" s="35" t="s">
        <v>457</v>
      </c>
      <c r="D31" s="34" t="s">
        <v>14</v>
      </c>
      <c r="E31" s="41">
        <v>73.739999999999995</v>
      </c>
      <c r="F31" s="41"/>
      <c r="G31" s="44">
        <f t="shared" si="2"/>
        <v>0</v>
      </c>
    </row>
    <row r="32" spans="1:7" ht="34.200000000000003">
      <c r="A32" s="49" t="s">
        <v>527</v>
      </c>
      <c r="B32" s="34" t="s">
        <v>458</v>
      </c>
      <c r="C32" s="35" t="s">
        <v>459</v>
      </c>
      <c r="D32" s="34" t="s">
        <v>14</v>
      </c>
      <c r="E32" s="41">
        <v>73.739999999999995</v>
      </c>
      <c r="F32" s="41"/>
      <c r="G32" s="44">
        <f t="shared" si="2"/>
        <v>0</v>
      </c>
    </row>
    <row r="33" spans="1:7" ht="22.8">
      <c r="A33" s="49" t="s">
        <v>528</v>
      </c>
      <c r="B33" s="34" t="s">
        <v>460</v>
      </c>
      <c r="C33" s="35" t="s">
        <v>461</v>
      </c>
      <c r="D33" s="34" t="s">
        <v>14</v>
      </c>
      <c r="E33" s="41">
        <v>80.64</v>
      </c>
      <c r="F33" s="41"/>
      <c r="G33" s="44">
        <f t="shared" si="2"/>
        <v>0</v>
      </c>
    </row>
    <row r="34" spans="1:7" ht="57">
      <c r="A34" s="49" t="s">
        <v>529</v>
      </c>
      <c r="B34" s="34" t="s">
        <v>462</v>
      </c>
      <c r="C34" s="35" t="s">
        <v>463</v>
      </c>
      <c r="D34" s="34" t="s">
        <v>14</v>
      </c>
      <c r="E34" s="41">
        <v>80.64</v>
      </c>
      <c r="F34" s="41"/>
      <c r="G34" s="44">
        <f t="shared" si="2"/>
        <v>0</v>
      </c>
    </row>
    <row r="35" spans="1:7" ht="57">
      <c r="A35" s="49" t="s">
        <v>530</v>
      </c>
      <c r="B35" s="34" t="s">
        <v>464</v>
      </c>
      <c r="C35" s="35" t="s">
        <v>465</v>
      </c>
      <c r="D35" s="34" t="s">
        <v>14</v>
      </c>
      <c r="E35" s="41">
        <v>80.64</v>
      </c>
      <c r="F35" s="41"/>
      <c r="G35" s="44">
        <f t="shared" si="2"/>
        <v>0</v>
      </c>
    </row>
    <row r="36" spans="1:7" ht="57">
      <c r="A36" s="49" t="s">
        <v>531</v>
      </c>
      <c r="B36" s="34" t="s">
        <v>442</v>
      </c>
      <c r="C36" s="35" t="s">
        <v>466</v>
      </c>
      <c r="D36" s="34" t="s">
        <v>216</v>
      </c>
      <c r="E36" s="41">
        <v>3</v>
      </c>
      <c r="F36" s="41"/>
      <c r="G36" s="44">
        <f t="shared" si="2"/>
        <v>0</v>
      </c>
    </row>
    <row r="37" spans="1:7" ht="34.200000000000003">
      <c r="A37" s="49" t="s">
        <v>532</v>
      </c>
      <c r="B37" s="34" t="s">
        <v>467</v>
      </c>
      <c r="C37" s="35" t="s">
        <v>468</v>
      </c>
      <c r="D37" s="34" t="s">
        <v>33</v>
      </c>
      <c r="E37" s="41">
        <v>7.2</v>
      </c>
      <c r="F37" s="41"/>
      <c r="G37" s="44">
        <f t="shared" si="2"/>
        <v>0</v>
      </c>
    </row>
    <row r="38" spans="1:7">
      <c r="A38" s="39" t="s">
        <v>277</v>
      </c>
      <c r="B38" s="114" t="s">
        <v>469</v>
      </c>
      <c r="C38" s="115"/>
      <c r="D38" s="115"/>
      <c r="E38" s="115"/>
      <c r="F38" s="116"/>
      <c r="G38" s="45">
        <f>SUM(G39:G40)</f>
        <v>0</v>
      </c>
    </row>
    <row r="39" spans="1:7" ht="34.200000000000003">
      <c r="A39" s="48" t="s">
        <v>278</v>
      </c>
      <c r="B39" s="34" t="s">
        <v>442</v>
      </c>
      <c r="C39" s="35" t="s">
        <v>470</v>
      </c>
      <c r="D39" s="34" t="s">
        <v>14</v>
      </c>
      <c r="E39" s="41">
        <v>52.1</v>
      </c>
      <c r="F39" s="41"/>
      <c r="G39" s="42">
        <f>E39*F39</f>
        <v>0</v>
      </c>
    </row>
    <row r="40" spans="1:7" ht="45.6">
      <c r="A40" s="48" t="s">
        <v>289</v>
      </c>
      <c r="B40" s="34" t="s">
        <v>471</v>
      </c>
      <c r="C40" s="35" t="s">
        <v>575</v>
      </c>
      <c r="D40" s="34" t="s">
        <v>14</v>
      </c>
      <c r="E40" s="41">
        <v>147.52000000000001</v>
      </c>
      <c r="F40" s="41"/>
      <c r="G40" s="42">
        <f>E40*F40</f>
        <v>0</v>
      </c>
    </row>
    <row r="41" spans="1:7">
      <c r="A41" s="39" t="s">
        <v>515</v>
      </c>
      <c r="B41" s="114" t="s">
        <v>472</v>
      </c>
      <c r="C41" s="115"/>
      <c r="D41" s="115"/>
      <c r="E41" s="115"/>
      <c r="F41" s="116"/>
      <c r="G41" s="45">
        <f>SUM(G42:G46)</f>
        <v>0</v>
      </c>
    </row>
    <row r="42" spans="1:7" ht="45.6">
      <c r="A42" s="48" t="s">
        <v>533</v>
      </c>
      <c r="B42" s="34" t="s">
        <v>442</v>
      </c>
      <c r="C42" s="35" t="s">
        <v>576</v>
      </c>
      <c r="D42" s="34" t="s">
        <v>33</v>
      </c>
      <c r="E42" s="41">
        <v>4</v>
      </c>
      <c r="F42" s="41"/>
      <c r="G42" s="42">
        <f>E42*F42</f>
        <v>0</v>
      </c>
    </row>
    <row r="43" spans="1:7" ht="34.200000000000003">
      <c r="A43" s="48" t="s">
        <v>534</v>
      </c>
      <c r="B43" s="34" t="s">
        <v>473</v>
      </c>
      <c r="C43" s="35" t="s">
        <v>474</v>
      </c>
      <c r="D43" s="34" t="s">
        <v>33</v>
      </c>
      <c r="E43" s="41">
        <v>4</v>
      </c>
      <c r="F43" s="41"/>
      <c r="G43" s="42">
        <f t="shared" ref="G43:G46" si="3">E43*F43</f>
        <v>0</v>
      </c>
    </row>
    <row r="44" spans="1:7" ht="68.400000000000006">
      <c r="A44" s="48" t="s">
        <v>535</v>
      </c>
      <c r="B44" s="34" t="s">
        <v>432</v>
      </c>
      <c r="C44" s="35" t="s">
        <v>433</v>
      </c>
      <c r="D44" s="34" t="s">
        <v>14</v>
      </c>
      <c r="E44" s="41">
        <v>30</v>
      </c>
      <c r="F44" s="41"/>
      <c r="G44" s="42">
        <f t="shared" si="3"/>
        <v>0</v>
      </c>
    </row>
    <row r="45" spans="1:7" ht="45.6">
      <c r="A45" s="48" t="s">
        <v>536</v>
      </c>
      <c r="B45" s="34" t="s">
        <v>434</v>
      </c>
      <c r="C45" s="35" t="s">
        <v>435</v>
      </c>
      <c r="D45" s="34" t="s">
        <v>14</v>
      </c>
      <c r="E45" s="41">
        <v>30</v>
      </c>
      <c r="F45" s="41"/>
      <c r="G45" s="42">
        <f t="shared" si="3"/>
        <v>0</v>
      </c>
    </row>
    <row r="46" spans="1:7" ht="79.8">
      <c r="A46" s="48" t="s">
        <v>537</v>
      </c>
      <c r="B46" s="34" t="s">
        <v>442</v>
      </c>
      <c r="C46" s="35" t="s">
        <v>577</v>
      </c>
      <c r="D46" s="34" t="s">
        <v>216</v>
      </c>
      <c r="E46" s="41">
        <v>1</v>
      </c>
      <c r="F46" s="41"/>
      <c r="G46" s="42">
        <f t="shared" si="3"/>
        <v>0</v>
      </c>
    </row>
    <row r="47" spans="1:7">
      <c r="A47" s="39" t="s">
        <v>516</v>
      </c>
      <c r="B47" s="114" t="s">
        <v>475</v>
      </c>
      <c r="C47" s="115"/>
      <c r="D47" s="115"/>
      <c r="E47" s="115"/>
      <c r="F47" s="116"/>
      <c r="G47" s="45">
        <f>SUM(G48:G50)</f>
        <v>0</v>
      </c>
    </row>
    <row r="48" spans="1:7" ht="22.8">
      <c r="A48" s="48" t="s">
        <v>538</v>
      </c>
      <c r="B48" s="34" t="s">
        <v>476</v>
      </c>
      <c r="C48" s="35" t="s">
        <v>477</v>
      </c>
      <c r="D48" s="34" t="s">
        <v>33</v>
      </c>
      <c r="E48" s="41">
        <v>8.4</v>
      </c>
      <c r="F48" s="41"/>
      <c r="G48" s="42">
        <f>E48*F48</f>
        <v>0</v>
      </c>
    </row>
    <row r="49" spans="1:7" ht="68.400000000000006">
      <c r="A49" s="48" t="s">
        <v>539</v>
      </c>
      <c r="B49" s="34" t="s">
        <v>478</v>
      </c>
      <c r="C49" s="35" t="s">
        <v>479</v>
      </c>
      <c r="D49" s="34" t="s">
        <v>33</v>
      </c>
      <c r="E49" s="41">
        <v>3</v>
      </c>
      <c r="F49" s="41"/>
      <c r="G49" s="42">
        <f t="shared" ref="G49:G50" si="4">E49*F49</f>
        <v>0</v>
      </c>
    </row>
    <row r="50" spans="1:7" ht="57">
      <c r="A50" s="48" t="s">
        <v>540</v>
      </c>
      <c r="B50" s="34" t="s">
        <v>480</v>
      </c>
      <c r="C50" s="35" t="s">
        <v>481</v>
      </c>
      <c r="D50" s="34" t="s">
        <v>14</v>
      </c>
      <c r="E50" s="41">
        <v>1.45</v>
      </c>
      <c r="F50" s="41"/>
      <c r="G50" s="42">
        <f t="shared" si="4"/>
        <v>0</v>
      </c>
    </row>
    <row r="51" spans="1:7">
      <c r="A51" s="39" t="s">
        <v>517</v>
      </c>
      <c r="B51" s="114" t="s">
        <v>482</v>
      </c>
      <c r="C51" s="115"/>
      <c r="D51" s="115"/>
      <c r="E51" s="115"/>
      <c r="F51" s="116"/>
      <c r="G51" s="45">
        <f>SUM(G52:G55)</f>
        <v>0</v>
      </c>
    </row>
    <row r="52" spans="1:7" ht="79.8">
      <c r="A52" s="48" t="s">
        <v>541</v>
      </c>
      <c r="B52" s="34" t="s">
        <v>483</v>
      </c>
      <c r="C52" s="35" t="s">
        <v>484</v>
      </c>
      <c r="D52" s="34" t="s">
        <v>14</v>
      </c>
      <c r="E52" s="41">
        <v>3.4</v>
      </c>
      <c r="F52" s="41"/>
      <c r="G52" s="42">
        <f>E52*F52</f>
        <v>0</v>
      </c>
    </row>
    <row r="53" spans="1:7" ht="57">
      <c r="A53" s="48" t="s">
        <v>542</v>
      </c>
      <c r="B53" s="34" t="s">
        <v>483</v>
      </c>
      <c r="C53" s="35" t="s">
        <v>485</v>
      </c>
      <c r="D53" s="34" t="s">
        <v>14</v>
      </c>
      <c r="E53" s="41">
        <v>10.8</v>
      </c>
      <c r="F53" s="41"/>
      <c r="G53" s="42">
        <f t="shared" ref="G53:G55" si="5">E53*F53</f>
        <v>0</v>
      </c>
    </row>
    <row r="54" spans="1:7" ht="45.6">
      <c r="A54" s="48" t="s">
        <v>543</v>
      </c>
      <c r="B54" s="34" t="s">
        <v>486</v>
      </c>
      <c r="C54" s="35" t="s">
        <v>487</v>
      </c>
      <c r="D54" s="34" t="s">
        <v>136</v>
      </c>
      <c r="E54" s="41">
        <v>8</v>
      </c>
      <c r="F54" s="41"/>
      <c r="G54" s="42">
        <f t="shared" si="5"/>
        <v>0</v>
      </c>
    </row>
    <row r="55" spans="1:7" ht="57">
      <c r="A55" s="48" t="s">
        <v>544</v>
      </c>
      <c r="B55" s="34" t="s">
        <v>488</v>
      </c>
      <c r="C55" s="35" t="s">
        <v>489</v>
      </c>
      <c r="D55" s="34" t="s">
        <v>14</v>
      </c>
      <c r="E55" s="41">
        <v>26.53</v>
      </c>
      <c r="F55" s="41"/>
      <c r="G55" s="42">
        <f t="shared" si="5"/>
        <v>0</v>
      </c>
    </row>
    <row r="56" spans="1:7">
      <c r="A56" s="39" t="s">
        <v>518</v>
      </c>
      <c r="B56" s="114" t="s">
        <v>490</v>
      </c>
      <c r="C56" s="115"/>
      <c r="D56" s="115"/>
      <c r="E56" s="115"/>
      <c r="F56" s="116"/>
      <c r="G56" s="45">
        <f>SUM(G57:G68)</f>
        <v>0</v>
      </c>
    </row>
    <row r="57" spans="1:7" ht="34.200000000000003">
      <c r="A57" s="48" t="s">
        <v>545</v>
      </c>
      <c r="B57" s="34" t="s">
        <v>491</v>
      </c>
      <c r="C57" s="35" t="s">
        <v>492</v>
      </c>
      <c r="D57" s="34" t="s">
        <v>14</v>
      </c>
      <c r="E57" s="41">
        <v>12.5</v>
      </c>
      <c r="F57" s="41"/>
      <c r="G57" s="42">
        <f>E57*F57</f>
        <v>0</v>
      </c>
    </row>
    <row r="58" spans="1:7" ht="34.200000000000003">
      <c r="A58" s="48" t="s">
        <v>546</v>
      </c>
      <c r="B58" s="34" t="s">
        <v>493</v>
      </c>
      <c r="C58" s="35" t="s">
        <v>578</v>
      </c>
      <c r="D58" s="34" t="s">
        <v>8</v>
      </c>
      <c r="E58" s="41">
        <v>0.95</v>
      </c>
      <c r="F58" s="41"/>
      <c r="G58" s="42">
        <f t="shared" ref="G58:G68" si="6">E58*F58</f>
        <v>0</v>
      </c>
    </row>
    <row r="59" spans="1:7" ht="57">
      <c r="A59" s="48" t="s">
        <v>547</v>
      </c>
      <c r="B59" s="34" t="s">
        <v>442</v>
      </c>
      <c r="C59" s="35" t="s">
        <v>802</v>
      </c>
      <c r="D59" s="34" t="s">
        <v>216</v>
      </c>
      <c r="E59" s="41">
        <v>4</v>
      </c>
      <c r="F59" s="41"/>
      <c r="G59" s="42">
        <f t="shared" si="6"/>
        <v>0</v>
      </c>
    </row>
    <row r="60" spans="1:7" ht="34.200000000000003">
      <c r="A60" s="48" t="s">
        <v>548</v>
      </c>
      <c r="B60" s="34" t="s">
        <v>442</v>
      </c>
      <c r="C60" s="35" t="s">
        <v>494</v>
      </c>
      <c r="D60" s="34" t="s">
        <v>495</v>
      </c>
      <c r="E60" s="41">
        <v>447.84</v>
      </c>
      <c r="F60" s="41"/>
      <c r="G60" s="42">
        <f t="shared" si="6"/>
        <v>0</v>
      </c>
    </row>
    <row r="61" spans="1:7" ht="22.8">
      <c r="A61" s="48" t="s">
        <v>549</v>
      </c>
      <c r="B61" s="34" t="s">
        <v>496</v>
      </c>
      <c r="C61" s="35" t="s">
        <v>497</v>
      </c>
      <c r="D61" s="34" t="s">
        <v>8</v>
      </c>
      <c r="E61" s="41">
        <v>0.11</v>
      </c>
      <c r="F61" s="41"/>
      <c r="G61" s="42">
        <f t="shared" si="6"/>
        <v>0</v>
      </c>
    </row>
    <row r="62" spans="1:7" ht="34.200000000000003">
      <c r="A62" s="48" t="s">
        <v>550</v>
      </c>
      <c r="B62" s="34" t="s">
        <v>498</v>
      </c>
      <c r="C62" s="35" t="s">
        <v>499</v>
      </c>
      <c r="D62" s="34" t="s">
        <v>14</v>
      </c>
      <c r="E62" s="41">
        <v>45</v>
      </c>
      <c r="F62" s="41"/>
      <c r="G62" s="42">
        <f t="shared" si="6"/>
        <v>0</v>
      </c>
    </row>
    <row r="63" spans="1:7" ht="22.8">
      <c r="A63" s="48" t="s">
        <v>551</v>
      </c>
      <c r="B63" s="34" t="s">
        <v>498</v>
      </c>
      <c r="C63" s="35" t="s">
        <v>500</v>
      </c>
      <c r="D63" s="34" t="s">
        <v>14</v>
      </c>
      <c r="E63" s="41">
        <v>28.8</v>
      </c>
      <c r="F63" s="41"/>
      <c r="G63" s="42">
        <f t="shared" si="6"/>
        <v>0</v>
      </c>
    </row>
    <row r="64" spans="1:7" ht="45.6">
      <c r="A64" s="48" t="s">
        <v>552</v>
      </c>
      <c r="B64" s="34" t="s">
        <v>501</v>
      </c>
      <c r="C64" s="35" t="s">
        <v>502</v>
      </c>
      <c r="D64" s="34" t="s">
        <v>14</v>
      </c>
      <c r="E64" s="41">
        <v>36.9</v>
      </c>
      <c r="F64" s="41"/>
      <c r="G64" s="42">
        <f t="shared" si="6"/>
        <v>0</v>
      </c>
    </row>
    <row r="65" spans="1:7" ht="34.200000000000003">
      <c r="A65" s="48" t="s">
        <v>553</v>
      </c>
      <c r="B65" s="34" t="s">
        <v>503</v>
      </c>
      <c r="C65" s="35" t="s">
        <v>800</v>
      </c>
      <c r="D65" s="34" t="s">
        <v>14</v>
      </c>
      <c r="E65" s="41">
        <v>90</v>
      </c>
      <c r="F65" s="41"/>
      <c r="G65" s="42">
        <f t="shared" si="6"/>
        <v>0</v>
      </c>
    </row>
    <row r="66" spans="1:7" ht="45.6">
      <c r="A66" s="48" t="s">
        <v>554</v>
      </c>
      <c r="B66" s="34" t="s">
        <v>504</v>
      </c>
      <c r="C66" s="35" t="s">
        <v>505</v>
      </c>
      <c r="D66" s="34" t="s">
        <v>14</v>
      </c>
      <c r="E66" s="41">
        <v>57.6</v>
      </c>
      <c r="F66" s="41"/>
      <c r="G66" s="42">
        <f t="shared" si="6"/>
        <v>0</v>
      </c>
    </row>
    <row r="67" spans="1:7" ht="34.200000000000003">
      <c r="A67" s="48" t="s">
        <v>555</v>
      </c>
      <c r="B67" s="34" t="s">
        <v>506</v>
      </c>
      <c r="C67" s="35" t="s">
        <v>507</v>
      </c>
      <c r="D67" s="34" t="s">
        <v>14</v>
      </c>
      <c r="E67" s="41">
        <v>28.8</v>
      </c>
      <c r="F67" s="41"/>
      <c r="G67" s="42">
        <f t="shared" si="6"/>
        <v>0</v>
      </c>
    </row>
    <row r="68" spans="1:7" ht="34.200000000000003">
      <c r="A68" s="48" t="s">
        <v>556</v>
      </c>
      <c r="B68" s="34" t="s">
        <v>434</v>
      </c>
      <c r="C68" s="35" t="s">
        <v>508</v>
      </c>
      <c r="D68" s="34" t="s">
        <v>14</v>
      </c>
      <c r="E68" s="41">
        <v>28.8</v>
      </c>
      <c r="F68" s="41"/>
      <c r="G68" s="42">
        <f t="shared" si="6"/>
        <v>0</v>
      </c>
    </row>
    <row r="69" spans="1:7">
      <c r="A69" s="39" t="s">
        <v>519</v>
      </c>
      <c r="B69" s="114" t="s">
        <v>509</v>
      </c>
      <c r="C69" s="115"/>
      <c r="D69" s="115"/>
      <c r="E69" s="115"/>
      <c r="F69" s="116"/>
      <c r="G69" s="45">
        <f>SUM(G70:G72)</f>
        <v>0</v>
      </c>
    </row>
    <row r="70" spans="1:7" ht="34.200000000000003">
      <c r="A70" s="48" t="s">
        <v>557</v>
      </c>
      <c r="B70" s="34" t="s">
        <v>510</v>
      </c>
      <c r="C70" s="35" t="s">
        <v>511</v>
      </c>
      <c r="D70" s="34" t="s">
        <v>8</v>
      </c>
      <c r="E70" s="41">
        <v>21.76</v>
      </c>
      <c r="F70" s="41"/>
      <c r="G70" s="42">
        <f>E70*F70</f>
        <v>0</v>
      </c>
    </row>
    <row r="71" spans="1:7" ht="34.200000000000003">
      <c r="A71" s="48" t="s">
        <v>558</v>
      </c>
      <c r="B71" s="34" t="s">
        <v>512</v>
      </c>
      <c r="C71" s="35" t="s">
        <v>513</v>
      </c>
      <c r="D71" s="34" t="s">
        <v>8</v>
      </c>
      <c r="E71" s="41">
        <v>195.84</v>
      </c>
      <c r="F71" s="41"/>
      <c r="G71" s="42">
        <f t="shared" ref="G71:G72" si="7">E71*F71</f>
        <v>0</v>
      </c>
    </row>
    <row r="72" spans="1:7" ht="22.8">
      <c r="A72" s="48" t="s">
        <v>559</v>
      </c>
      <c r="B72" s="34" t="s">
        <v>579</v>
      </c>
      <c r="C72" s="35" t="s">
        <v>514</v>
      </c>
      <c r="D72" s="34" t="s">
        <v>8</v>
      </c>
      <c r="E72" s="41">
        <v>21.76</v>
      </c>
      <c r="F72" s="41"/>
      <c r="G72" s="42">
        <f t="shared" si="7"/>
        <v>0</v>
      </c>
    </row>
    <row r="73" spans="1:7">
      <c r="A73" s="40" t="s">
        <v>19</v>
      </c>
      <c r="B73" s="117" t="s">
        <v>754</v>
      </c>
      <c r="C73" s="118"/>
      <c r="D73" s="118"/>
      <c r="E73" s="118"/>
      <c r="F73" s="119"/>
      <c r="G73" s="46">
        <f>G74+G88+G103+G110</f>
        <v>0</v>
      </c>
    </row>
    <row r="74" spans="1:7">
      <c r="A74" s="39" t="s">
        <v>119</v>
      </c>
      <c r="B74" s="114" t="s">
        <v>753</v>
      </c>
      <c r="C74" s="115"/>
      <c r="D74" s="115"/>
      <c r="E74" s="115"/>
      <c r="F74" s="116"/>
      <c r="G74" s="45">
        <f>SUM(G75:G87)</f>
        <v>0</v>
      </c>
    </row>
    <row r="75" spans="1:7" ht="22.8">
      <c r="A75" s="48" t="s">
        <v>303</v>
      </c>
      <c r="B75" s="34" t="s">
        <v>685</v>
      </c>
      <c r="C75" s="35" t="s">
        <v>686</v>
      </c>
      <c r="D75" s="34" t="s">
        <v>136</v>
      </c>
      <c r="E75" s="41">
        <v>1</v>
      </c>
      <c r="F75" s="41"/>
      <c r="G75" s="42">
        <f>E75*F75</f>
        <v>0</v>
      </c>
    </row>
    <row r="76" spans="1:7" ht="22.8">
      <c r="A76" s="48" t="s">
        <v>304</v>
      </c>
      <c r="B76" s="34" t="s">
        <v>687</v>
      </c>
      <c r="C76" s="35" t="s">
        <v>688</v>
      </c>
      <c r="D76" s="34" t="s">
        <v>33</v>
      </c>
      <c r="E76" s="41">
        <v>10</v>
      </c>
      <c r="F76" s="41"/>
      <c r="G76" s="42">
        <f t="shared" ref="G76:G87" si="8">E76*F76</f>
        <v>0</v>
      </c>
    </row>
    <row r="77" spans="1:7" ht="22.8">
      <c r="A77" s="48" t="s">
        <v>305</v>
      </c>
      <c r="B77" s="34" t="s">
        <v>689</v>
      </c>
      <c r="C77" s="35" t="s">
        <v>690</v>
      </c>
      <c r="D77" s="34" t="s">
        <v>136</v>
      </c>
      <c r="E77" s="41">
        <v>1</v>
      </c>
      <c r="F77" s="41"/>
      <c r="G77" s="42">
        <f t="shared" si="8"/>
        <v>0</v>
      </c>
    </row>
    <row r="78" spans="1:7" ht="34.200000000000003">
      <c r="A78" s="48" t="s">
        <v>306</v>
      </c>
      <c r="B78" s="34" t="s">
        <v>691</v>
      </c>
      <c r="C78" s="35" t="s">
        <v>692</v>
      </c>
      <c r="D78" s="34" t="s">
        <v>33</v>
      </c>
      <c r="E78" s="41">
        <v>18</v>
      </c>
      <c r="F78" s="41"/>
      <c r="G78" s="42">
        <f t="shared" si="8"/>
        <v>0</v>
      </c>
    </row>
    <row r="79" spans="1:7" ht="22.8">
      <c r="A79" s="48" t="s">
        <v>307</v>
      </c>
      <c r="B79" s="34" t="s">
        <v>693</v>
      </c>
      <c r="C79" s="35" t="s">
        <v>694</v>
      </c>
      <c r="D79" s="34" t="s">
        <v>33</v>
      </c>
      <c r="E79" s="41">
        <v>18</v>
      </c>
      <c r="F79" s="41"/>
      <c r="G79" s="42">
        <f t="shared" si="8"/>
        <v>0</v>
      </c>
    </row>
    <row r="80" spans="1:7" ht="45.6">
      <c r="A80" s="48" t="s">
        <v>308</v>
      </c>
      <c r="B80" s="34" t="s">
        <v>695</v>
      </c>
      <c r="C80" s="35" t="s">
        <v>696</v>
      </c>
      <c r="D80" s="34" t="s">
        <v>33</v>
      </c>
      <c r="E80" s="41">
        <v>52.4</v>
      </c>
      <c r="F80" s="41"/>
      <c r="G80" s="42">
        <f t="shared" si="8"/>
        <v>0</v>
      </c>
    </row>
    <row r="81" spans="1:7" ht="45.6">
      <c r="A81" s="48" t="s">
        <v>309</v>
      </c>
      <c r="B81" s="34" t="s">
        <v>697</v>
      </c>
      <c r="C81" s="35" t="s">
        <v>698</v>
      </c>
      <c r="D81" s="34" t="s">
        <v>136</v>
      </c>
      <c r="E81" s="41">
        <v>17</v>
      </c>
      <c r="F81" s="41"/>
      <c r="G81" s="42">
        <f t="shared" si="8"/>
        <v>0</v>
      </c>
    </row>
    <row r="82" spans="1:7" ht="34.200000000000003">
      <c r="A82" s="48" t="s">
        <v>310</v>
      </c>
      <c r="B82" s="34" t="s">
        <v>699</v>
      </c>
      <c r="C82" s="35" t="s">
        <v>700</v>
      </c>
      <c r="D82" s="34" t="s">
        <v>136</v>
      </c>
      <c r="E82" s="41">
        <v>6</v>
      </c>
      <c r="F82" s="41"/>
      <c r="G82" s="42">
        <f t="shared" si="8"/>
        <v>0</v>
      </c>
    </row>
    <row r="83" spans="1:7" ht="45.6">
      <c r="A83" s="48" t="s">
        <v>311</v>
      </c>
      <c r="B83" s="34" t="s">
        <v>699</v>
      </c>
      <c r="C83" s="35" t="s">
        <v>701</v>
      </c>
      <c r="D83" s="34" t="s">
        <v>136</v>
      </c>
      <c r="E83" s="41">
        <v>77</v>
      </c>
      <c r="F83" s="41"/>
      <c r="G83" s="42">
        <f t="shared" si="8"/>
        <v>0</v>
      </c>
    </row>
    <row r="84" spans="1:7" ht="22.8">
      <c r="A84" s="48" t="s">
        <v>312</v>
      </c>
      <c r="B84" s="34" t="s">
        <v>702</v>
      </c>
      <c r="C84" s="35" t="s">
        <v>703</v>
      </c>
      <c r="D84" s="34" t="s">
        <v>136</v>
      </c>
      <c r="E84" s="41">
        <v>5</v>
      </c>
      <c r="F84" s="41"/>
      <c r="G84" s="42">
        <f t="shared" si="8"/>
        <v>0</v>
      </c>
    </row>
    <row r="85" spans="1:7" ht="34.200000000000003">
      <c r="A85" s="48" t="s">
        <v>313</v>
      </c>
      <c r="B85" s="34" t="s">
        <v>704</v>
      </c>
      <c r="C85" s="35" t="s">
        <v>705</v>
      </c>
      <c r="D85" s="34" t="s">
        <v>33</v>
      </c>
      <c r="E85" s="41">
        <v>52.4</v>
      </c>
      <c r="F85" s="41"/>
      <c r="G85" s="42">
        <f t="shared" si="8"/>
        <v>0</v>
      </c>
    </row>
    <row r="86" spans="1:7" ht="34.200000000000003">
      <c r="A86" s="48" t="s">
        <v>671</v>
      </c>
      <c r="B86" s="34" t="s">
        <v>706</v>
      </c>
      <c r="C86" s="35" t="s">
        <v>707</v>
      </c>
      <c r="D86" s="34" t="s">
        <v>33</v>
      </c>
      <c r="E86" s="41">
        <v>2</v>
      </c>
      <c r="F86" s="41"/>
      <c r="G86" s="42">
        <f t="shared" si="8"/>
        <v>0</v>
      </c>
    </row>
    <row r="87" spans="1:7" ht="22.8">
      <c r="A87" s="48" t="s">
        <v>672</v>
      </c>
      <c r="B87" s="34" t="s">
        <v>708</v>
      </c>
      <c r="C87" s="35" t="s">
        <v>709</v>
      </c>
      <c r="D87" s="34" t="s">
        <v>33</v>
      </c>
      <c r="E87" s="41">
        <v>52.4</v>
      </c>
      <c r="F87" s="41"/>
      <c r="G87" s="42">
        <f t="shared" si="8"/>
        <v>0</v>
      </c>
    </row>
    <row r="88" spans="1:7">
      <c r="A88" s="39" t="s">
        <v>122</v>
      </c>
      <c r="B88" s="122" t="s">
        <v>755</v>
      </c>
      <c r="C88" s="115"/>
      <c r="D88" s="115"/>
      <c r="E88" s="115"/>
      <c r="F88" s="116"/>
      <c r="G88" s="45">
        <f>SUM(G89:G102)</f>
        <v>0</v>
      </c>
    </row>
    <row r="89" spans="1:7" ht="22.8">
      <c r="A89" s="48" t="s">
        <v>302</v>
      </c>
      <c r="B89" s="34" t="s">
        <v>710</v>
      </c>
      <c r="C89" s="35" t="s">
        <v>711</v>
      </c>
      <c r="D89" s="34" t="s">
        <v>216</v>
      </c>
      <c r="E89" s="41">
        <v>1</v>
      </c>
      <c r="F89" s="41"/>
      <c r="G89" s="42">
        <f>E89*F89</f>
        <v>0</v>
      </c>
    </row>
    <row r="90" spans="1:7" ht="34.200000000000003">
      <c r="A90" s="48" t="s">
        <v>314</v>
      </c>
      <c r="B90" s="34" t="s">
        <v>712</v>
      </c>
      <c r="C90" s="35" t="s">
        <v>713</v>
      </c>
      <c r="D90" s="34" t="s">
        <v>216</v>
      </c>
      <c r="E90" s="41">
        <v>1</v>
      </c>
      <c r="F90" s="41"/>
      <c r="G90" s="42">
        <f t="shared" ref="G90:G102" si="9">E90*F90</f>
        <v>0</v>
      </c>
    </row>
    <row r="91" spans="1:7" ht="34.200000000000003">
      <c r="A91" s="48" t="s">
        <v>315</v>
      </c>
      <c r="B91" s="34" t="s">
        <v>714</v>
      </c>
      <c r="C91" s="35" t="s">
        <v>715</v>
      </c>
      <c r="D91" s="34" t="s">
        <v>33</v>
      </c>
      <c r="E91" s="41">
        <v>19.5</v>
      </c>
      <c r="F91" s="41"/>
      <c r="G91" s="42">
        <f t="shared" si="9"/>
        <v>0</v>
      </c>
    </row>
    <row r="92" spans="1:7" ht="34.200000000000003">
      <c r="A92" s="48" t="s">
        <v>673</v>
      </c>
      <c r="B92" s="34" t="s">
        <v>716</v>
      </c>
      <c r="C92" s="35" t="s">
        <v>717</v>
      </c>
      <c r="D92" s="34" t="s">
        <v>33</v>
      </c>
      <c r="E92" s="41">
        <v>1.5</v>
      </c>
      <c r="F92" s="41"/>
      <c r="G92" s="42">
        <f t="shared" si="9"/>
        <v>0</v>
      </c>
    </row>
    <row r="93" spans="1:7" ht="22.8">
      <c r="A93" s="48" t="s">
        <v>674</v>
      </c>
      <c r="B93" s="34" t="s">
        <v>718</v>
      </c>
      <c r="C93" s="35" t="s">
        <v>719</v>
      </c>
      <c r="D93" s="34" t="s">
        <v>720</v>
      </c>
      <c r="E93" s="41">
        <v>1</v>
      </c>
      <c r="F93" s="41"/>
      <c r="G93" s="42">
        <f t="shared" si="9"/>
        <v>0</v>
      </c>
    </row>
    <row r="94" spans="1:7" ht="34.200000000000003">
      <c r="A94" s="48" t="s">
        <v>675</v>
      </c>
      <c r="B94" s="34" t="s">
        <v>721</v>
      </c>
      <c r="C94" s="35" t="s">
        <v>722</v>
      </c>
      <c r="D94" s="34" t="s">
        <v>33</v>
      </c>
      <c r="E94" s="41">
        <v>7</v>
      </c>
      <c r="F94" s="41"/>
      <c r="G94" s="42">
        <f t="shared" si="9"/>
        <v>0</v>
      </c>
    </row>
    <row r="95" spans="1:7" ht="22.8">
      <c r="A95" s="48" t="s">
        <v>676</v>
      </c>
      <c r="B95" s="34" t="s">
        <v>723</v>
      </c>
      <c r="C95" s="35" t="s">
        <v>724</v>
      </c>
      <c r="D95" s="34" t="s">
        <v>720</v>
      </c>
      <c r="E95" s="41">
        <v>2</v>
      </c>
      <c r="F95" s="41"/>
      <c r="G95" s="42">
        <f t="shared" si="9"/>
        <v>0</v>
      </c>
    </row>
    <row r="96" spans="1:7" ht="34.200000000000003">
      <c r="A96" s="48" t="s">
        <v>677</v>
      </c>
      <c r="B96" s="34" t="s">
        <v>725</v>
      </c>
      <c r="C96" s="35" t="s">
        <v>726</v>
      </c>
      <c r="D96" s="34" t="s">
        <v>33</v>
      </c>
      <c r="E96" s="41">
        <v>9.5</v>
      </c>
      <c r="F96" s="41"/>
      <c r="G96" s="42">
        <f t="shared" si="9"/>
        <v>0</v>
      </c>
    </row>
    <row r="97" spans="1:7" ht="22.8">
      <c r="A97" s="48" t="s">
        <v>678</v>
      </c>
      <c r="B97" s="34" t="s">
        <v>727</v>
      </c>
      <c r="C97" s="35" t="s">
        <v>728</v>
      </c>
      <c r="D97" s="34" t="s">
        <v>720</v>
      </c>
      <c r="E97" s="41">
        <v>6</v>
      </c>
      <c r="F97" s="41"/>
      <c r="G97" s="42">
        <f t="shared" si="9"/>
        <v>0</v>
      </c>
    </row>
    <row r="98" spans="1:7" ht="22.8">
      <c r="A98" s="48" t="s">
        <v>679</v>
      </c>
      <c r="B98" s="36" t="s">
        <v>729</v>
      </c>
      <c r="C98" s="37" t="s">
        <v>730</v>
      </c>
      <c r="D98" s="36" t="s">
        <v>136</v>
      </c>
      <c r="E98" s="43">
        <v>1</v>
      </c>
      <c r="F98" s="43"/>
      <c r="G98" s="42">
        <f t="shared" si="9"/>
        <v>0</v>
      </c>
    </row>
    <row r="99" spans="1:7" ht="34.200000000000003">
      <c r="A99" s="48" t="s">
        <v>680</v>
      </c>
      <c r="B99" s="34" t="s">
        <v>731</v>
      </c>
      <c r="C99" s="35" t="s">
        <v>732</v>
      </c>
      <c r="D99" s="34" t="s">
        <v>136</v>
      </c>
      <c r="E99" s="41">
        <v>2</v>
      </c>
      <c r="F99" s="41"/>
      <c r="G99" s="42">
        <f t="shared" si="9"/>
        <v>0</v>
      </c>
    </row>
    <row r="100" spans="1:7" ht="34.200000000000003">
      <c r="A100" s="48" t="s">
        <v>681</v>
      </c>
      <c r="B100" s="34" t="s">
        <v>731</v>
      </c>
      <c r="C100" s="35" t="s">
        <v>733</v>
      </c>
      <c r="D100" s="34" t="s">
        <v>136</v>
      </c>
      <c r="E100" s="41">
        <v>1</v>
      </c>
      <c r="F100" s="41"/>
      <c r="G100" s="42">
        <f t="shared" si="9"/>
        <v>0</v>
      </c>
    </row>
    <row r="101" spans="1:7" ht="79.8">
      <c r="A101" s="48" t="s">
        <v>682</v>
      </c>
      <c r="B101" s="34" t="s">
        <v>734</v>
      </c>
      <c r="C101" s="35" t="s">
        <v>735</v>
      </c>
      <c r="D101" s="34" t="s">
        <v>136</v>
      </c>
      <c r="E101" s="41">
        <v>2</v>
      </c>
      <c r="F101" s="41"/>
      <c r="G101" s="42">
        <f t="shared" si="9"/>
        <v>0</v>
      </c>
    </row>
    <row r="102" spans="1:7" ht="34.200000000000003">
      <c r="A102" s="48" t="s">
        <v>683</v>
      </c>
      <c r="B102" s="34" t="s">
        <v>736</v>
      </c>
      <c r="C102" s="35" t="s">
        <v>737</v>
      </c>
      <c r="D102" s="34" t="s">
        <v>136</v>
      </c>
      <c r="E102" s="41">
        <v>1</v>
      </c>
      <c r="F102" s="41"/>
      <c r="G102" s="42">
        <f t="shared" si="9"/>
        <v>0</v>
      </c>
    </row>
    <row r="103" spans="1:7">
      <c r="A103" s="39" t="s">
        <v>125</v>
      </c>
      <c r="B103" s="114" t="s">
        <v>739</v>
      </c>
      <c r="C103" s="115"/>
      <c r="D103" s="115"/>
      <c r="E103" s="115"/>
      <c r="F103" s="116"/>
      <c r="G103" s="45">
        <f>SUM(G104:G109)</f>
        <v>0</v>
      </c>
    </row>
    <row r="104" spans="1:7" ht="34.200000000000003">
      <c r="A104" s="48" t="s">
        <v>318</v>
      </c>
      <c r="B104" s="34" t="s">
        <v>740</v>
      </c>
      <c r="C104" s="35" t="s">
        <v>741</v>
      </c>
      <c r="D104" s="34" t="s">
        <v>33</v>
      </c>
      <c r="E104" s="41">
        <v>10</v>
      </c>
      <c r="F104" s="41"/>
      <c r="G104" s="42">
        <f>E104*F104</f>
        <v>0</v>
      </c>
    </row>
    <row r="105" spans="1:7" ht="45.6">
      <c r="A105" s="48" t="s">
        <v>319</v>
      </c>
      <c r="B105" s="34" t="s">
        <v>742</v>
      </c>
      <c r="C105" s="35" t="s">
        <v>743</v>
      </c>
      <c r="D105" s="34" t="s">
        <v>14</v>
      </c>
      <c r="E105" s="41">
        <v>2.5</v>
      </c>
      <c r="F105" s="41"/>
      <c r="G105" s="42">
        <f t="shared" ref="G105:G109" si="10">E105*F105</f>
        <v>0</v>
      </c>
    </row>
    <row r="106" spans="1:7" ht="79.8">
      <c r="A106" s="48" t="s">
        <v>320</v>
      </c>
      <c r="B106" s="34" t="s">
        <v>744</v>
      </c>
      <c r="C106" s="35" t="s">
        <v>745</v>
      </c>
      <c r="D106" s="34" t="s">
        <v>33</v>
      </c>
      <c r="E106" s="41">
        <v>12</v>
      </c>
      <c r="F106" s="41"/>
      <c r="G106" s="42">
        <f t="shared" si="10"/>
        <v>0</v>
      </c>
    </row>
    <row r="107" spans="1:7" ht="34.200000000000003">
      <c r="A107" s="48" t="s">
        <v>321</v>
      </c>
      <c r="B107" s="34" t="s">
        <v>746</v>
      </c>
      <c r="C107" s="35" t="s">
        <v>747</v>
      </c>
      <c r="D107" s="34" t="s">
        <v>14</v>
      </c>
      <c r="E107" s="41">
        <v>5</v>
      </c>
      <c r="F107" s="41"/>
      <c r="G107" s="42">
        <f t="shared" si="10"/>
        <v>0</v>
      </c>
    </row>
    <row r="108" spans="1:7" ht="34.200000000000003">
      <c r="A108" s="48" t="s">
        <v>322</v>
      </c>
      <c r="B108" s="34" t="s">
        <v>748</v>
      </c>
      <c r="C108" s="35" t="s">
        <v>749</v>
      </c>
      <c r="D108" s="34" t="s">
        <v>14</v>
      </c>
      <c r="E108" s="41">
        <v>5</v>
      </c>
      <c r="F108" s="41"/>
      <c r="G108" s="42">
        <f t="shared" si="10"/>
        <v>0</v>
      </c>
    </row>
    <row r="109" spans="1:7" ht="22.8">
      <c r="A109" s="48" t="s">
        <v>757</v>
      </c>
      <c r="B109" s="34" t="s">
        <v>750</v>
      </c>
      <c r="C109" s="35" t="s">
        <v>751</v>
      </c>
      <c r="D109" s="34" t="s">
        <v>752</v>
      </c>
      <c r="E109" s="41">
        <v>1</v>
      </c>
      <c r="F109" s="41"/>
      <c r="G109" s="42">
        <f t="shared" si="10"/>
        <v>0</v>
      </c>
    </row>
    <row r="110" spans="1:7">
      <c r="A110" s="39" t="s">
        <v>756</v>
      </c>
      <c r="B110" s="114" t="s">
        <v>509</v>
      </c>
      <c r="C110" s="115"/>
      <c r="D110" s="115"/>
      <c r="E110" s="115"/>
      <c r="F110" s="116"/>
      <c r="G110" s="45">
        <f>SUM(G111:G113)</f>
        <v>0</v>
      </c>
    </row>
    <row r="111" spans="1:7" ht="34.200000000000003">
      <c r="A111" s="48" t="s">
        <v>758</v>
      </c>
      <c r="B111" s="34" t="s">
        <v>510</v>
      </c>
      <c r="C111" s="35" t="s">
        <v>511</v>
      </c>
      <c r="D111" s="34" t="s">
        <v>8</v>
      </c>
      <c r="E111" s="41">
        <v>0.5</v>
      </c>
      <c r="F111" s="41"/>
      <c r="G111" s="42">
        <f>E111*F111</f>
        <v>0</v>
      </c>
    </row>
    <row r="112" spans="1:7" ht="34.200000000000003">
      <c r="A112" s="48" t="s">
        <v>759</v>
      </c>
      <c r="B112" s="34" t="s">
        <v>512</v>
      </c>
      <c r="C112" s="35" t="s">
        <v>513</v>
      </c>
      <c r="D112" s="34" t="s">
        <v>8</v>
      </c>
      <c r="E112" s="41">
        <v>5</v>
      </c>
      <c r="F112" s="41"/>
      <c r="G112" s="42">
        <f t="shared" ref="G112:G113" si="11">E112*F112</f>
        <v>0</v>
      </c>
    </row>
    <row r="113" spans="1:7" ht="34.200000000000003">
      <c r="A113" s="48" t="s">
        <v>760</v>
      </c>
      <c r="B113" s="34" t="s">
        <v>442</v>
      </c>
      <c r="C113" s="35" t="s">
        <v>514</v>
      </c>
      <c r="D113" s="34" t="s">
        <v>8</v>
      </c>
      <c r="E113" s="41">
        <v>0.5</v>
      </c>
      <c r="F113" s="41"/>
      <c r="G113" s="42">
        <f t="shared" si="11"/>
        <v>0</v>
      </c>
    </row>
    <row r="114" spans="1:7">
      <c r="A114" s="40" t="s">
        <v>738</v>
      </c>
      <c r="B114" s="117" t="s">
        <v>259</v>
      </c>
      <c r="C114" s="118"/>
      <c r="D114" s="118"/>
      <c r="E114" s="118"/>
      <c r="F114" s="119"/>
      <c r="G114" s="46">
        <f>G115+G134</f>
        <v>0</v>
      </c>
    </row>
    <row r="115" spans="1:7">
      <c r="A115" s="54" t="s">
        <v>317</v>
      </c>
      <c r="B115" s="120" t="s">
        <v>580</v>
      </c>
      <c r="C115" s="120"/>
      <c r="D115" s="120"/>
      <c r="E115" s="120"/>
      <c r="F115" s="121"/>
      <c r="G115" s="55">
        <f>SUM(G116:G133)</f>
        <v>0</v>
      </c>
    </row>
    <row r="116" spans="1:7" ht="22.8">
      <c r="A116" s="49" t="s">
        <v>323</v>
      </c>
      <c r="B116" s="50" t="s">
        <v>581</v>
      </c>
      <c r="C116" s="51" t="s">
        <v>582</v>
      </c>
      <c r="D116" s="50" t="s">
        <v>136</v>
      </c>
      <c r="E116" s="42">
        <v>1</v>
      </c>
      <c r="F116" s="42"/>
      <c r="G116" s="42">
        <f t="shared" ref="G116:G177" si="12">E116*F116</f>
        <v>0</v>
      </c>
    </row>
    <row r="117" spans="1:7" ht="22.8">
      <c r="A117" s="49" t="s">
        <v>324</v>
      </c>
      <c r="B117" s="50" t="s">
        <v>583</v>
      </c>
      <c r="C117" s="51" t="s">
        <v>584</v>
      </c>
      <c r="D117" s="50" t="s">
        <v>136</v>
      </c>
      <c r="E117" s="42">
        <v>68</v>
      </c>
      <c r="F117" s="42"/>
      <c r="G117" s="42">
        <f t="shared" si="12"/>
        <v>0</v>
      </c>
    </row>
    <row r="118" spans="1:7" ht="34.200000000000003">
      <c r="A118" s="49" t="s">
        <v>325</v>
      </c>
      <c r="B118" s="50" t="s">
        <v>585</v>
      </c>
      <c r="C118" s="51" t="s">
        <v>586</v>
      </c>
      <c r="D118" s="50" t="s">
        <v>27</v>
      </c>
      <c r="E118" s="42">
        <v>1</v>
      </c>
      <c r="F118" s="42"/>
      <c r="G118" s="42">
        <f t="shared" si="12"/>
        <v>0</v>
      </c>
    </row>
    <row r="119" spans="1:7" ht="22.8">
      <c r="A119" s="49" t="s">
        <v>326</v>
      </c>
      <c r="B119" s="50" t="s">
        <v>587</v>
      </c>
      <c r="C119" s="51" t="s">
        <v>588</v>
      </c>
      <c r="D119" s="50" t="s">
        <v>136</v>
      </c>
      <c r="E119" s="42">
        <v>1</v>
      </c>
      <c r="F119" s="42"/>
      <c r="G119" s="42">
        <f t="shared" si="12"/>
        <v>0</v>
      </c>
    </row>
    <row r="120" spans="1:7" ht="22.8">
      <c r="A120" s="49" t="s">
        <v>327</v>
      </c>
      <c r="B120" s="50" t="s">
        <v>587</v>
      </c>
      <c r="C120" s="51" t="s">
        <v>589</v>
      </c>
      <c r="D120" s="50" t="s">
        <v>136</v>
      </c>
      <c r="E120" s="42">
        <v>1</v>
      </c>
      <c r="F120" s="42"/>
      <c r="G120" s="42">
        <f t="shared" si="12"/>
        <v>0</v>
      </c>
    </row>
    <row r="121" spans="1:7" ht="22.8">
      <c r="A121" s="49" t="s">
        <v>328</v>
      </c>
      <c r="B121" s="50" t="s">
        <v>587</v>
      </c>
      <c r="C121" s="51" t="s">
        <v>590</v>
      </c>
      <c r="D121" s="50" t="s">
        <v>136</v>
      </c>
      <c r="E121" s="42">
        <v>1</v>
      </c>
      <c r="F121" s="42"/>
      <c r="G121" s="42">
        <f t="shared" si="12"/>
        <v>0</v>
      </c>
    </row>
    <row r="122" spans="1:7" ht="22.8">
      <c r="A122" s="49" t="s">
        <v>329</v>
      </c>
      <c r="B122" s="50" t="s">
        <v>591</v>
      </c>
      <c r="C122" s="51" t="s">
        <v>592</v>
      </c>
      <c r="D122" s="50" t="s">
        <v>136</v>
      </c>
      <c r="E122" s="42">
        <v>5</v>
      </c>
      <c r="F122" s="42"/>
      <c r="G122" s="42">
        <f t="shared" si="12"/>
        <v>0</v>
      </c>
    </row>
    <row r="123" spans="1:7" ht="22.8">
      <c r="A123" s="49" t="s">
        <v>330</v>
      </c>
      <c r="B123" s="50" t="s">
        <v>591</v>
      </c>
      <c r="C123" s="51" t="s">
        <v>593</v>
      </c>
      <c r="D123" s="50" t="s">
        <v>136</v>
      </c>
      <c r="E123" s="42">
        <v>1</v>
      </c>
      <c r="F123" s="42"/>
      <c r="G123" s="42">
        <f t="shared" si="12"/>
        <v>0</v>
      </c>
    </row>
    <row r="124" spans="1:7" ht="22.8">
      <c r="A124" s="49" t="s">
        <v>331</v>
      </c>
      <c r="B124" s="50" t="s">
        <v>591</v>
      </c>
      <c r="C124" s="51" t="s">
        <v>594</v>
      </c>
      <c r="D124" s="50" t="s">
        <v>136</v>
      </c>
      <c r="E124" s="42">
        <v>1</v>
      </c>
      <c r="F124" s="42"/>
      <c r="G124" s="42">
        <f t="shared" si="12"/>
        <v>0</v>
      </c>
    </row>
    <row r="125" spans="1:7" ht="22.8">
      <c r="A125" s="49" t="s">
        <v>332</v>
      </c>
      <c r="B125" s="50" t="s">
        <v>591</v>
      </c>
      <c r="C125" s="51" t="s">
        <v>595</v>
      </c>
      <c r="D125" s="50" t="s">
        <v>136</v>
      </c>
      <c r="E125" s="42">
        <v>44</v>
      </c>
      <c r="F125" s="42"/>
      <c r="G125" s="42">
        <f t="shared" si="12"/>
        <v>0</v>
      </c>
    </row>
    <row r="126" spans="1:7" ht="22.8">
      <c r="A126" s="49" t="s">
        <v>333</v>
      </c>
      <c r="B126" s="50" t="s">
        <v>596</v>
      </c>
      <c r="C126" s="51" t="s">
        <v>597</v>
      </c>
      <c r="D126" s="50" t="s">
        <v>136</v>
      </c>
      <c r="E126" s="42">
        <v>2</v>
      </c>
      <c r="F126" s="42"/>
      <c r="G126" s="42">
        <f t="shared" si="12"/>
        <v>0</v>
      </c>
    </row>
    <row r="127" spans="1:7" ht="22.8">
      <c r="A127" s="49" t="s">
        <v>334</v>
      </c>
      <c r="B127" s="50" t="s">
        <v>596</v>
      </c>
      <c r="C127" s="51" t="s">
        <v>598</v>
      </c>
      <c r="D127" s="50" t="s">
        <v>136</v>
      </c>
      <c r="E127" s="42">
        <v>1</v>
      </c>
      <c r="F127" s="42"/>
      <c r="G127" s="42">
        <f t="shared" si="12"/>
        <v>0</v>
      </c>
    </row>
    <row r="128" spans="1:7" ht="22.8">
      <c r="A128" s="49" t="s">
        <v>335</v>
      </c>
      <c r="B128" s="50" t="s">
        <v>596</v>
      </c>
      <c r="C128" s="51" t="s">
        <v>599</v>
      </c>
      <c r="D128" s="50" t="s">
        <v>136</v>
      </c>
      <c r="E128" s="42">
        <v>1</v>
      </c>
      <c r="F128" s="42"/>
      <c r="G128" s="42">
        <f t="shared" si="12"/>
        <v>0</v>
      </c>
    </row>
    <row r="129" spans="1:7" ht="57">
      <c r="A129" s="49" t="s">
        <v>336</v>
      </c>
      <c r="B129" s="50" t="s">
        <v>600</v>
      </c>
      <c r="C129" s="51" t="s">
        <v>601</v>
      </c>
      <c r="D129" s="50" t="s">
        <v>33</v>
      </c>
      <c r="E129" s="42">
        <v>5</v>
      </c>
      <c r="F129" s="42"/>
      <c r="G129" s="42">
        <f t="shared" si="12"/>
        <v>0</v>
      </c>
    </row>
    <row r="130" spans="1:7" ht="22.8">
      <c r="A130" s="49" t="s">
        <v>337</v>
      </c>
      <c r="B130" s="50" t="s">
        <v>596</v>
      </c>
      <c r="C130" s="51" t="s">
        <v>602</v>
      </c>
      <c r="D130" s="50" t="s">
        <v>136</v>
      </c>
      <c r="E130" s="42">
        <v>1</v>
      </c>
      <c r="F130" s="42"/>
      <c r="G130" s="42">
        <f t="shared" si="12"/>
        <v>0</v>
      </c>
    </row>
    <row r="131" spans="1:7" ht="22.8">
      <c r="A131" s="49" t="s">
        <v>338</v>
      </c>
      <c r="B131" s="50" t="s">
        <v>596</v>
      </c>
      <c r="C131" s="51" t="s">
        <v>603</v>
      </c>
      <c r="D131" s="50" t="s">
        <v>136</v>
      </c>
      <c r="E131" s="42">
        <v>1</v>
      </c>
      <c r="F131" s="42"/>
      <c r="G131" s="42">
        <f t="shared" si="12"/>
        <v>0</v>
      </c>
    </row>
    <row r="132" spans="1:7" ht="57">
      <c r="A132" s="49" t="s">
        <v>339</v>
      </c>
      <c r="B132" s="50" t="s">
        <v>604</v>
      </c>
      <c r="C132" s="51" t="s">
        <v>605</v>
      </c>
      <c r="D132" s="50" t="s">
        <v>33</v>
      </c>
      <c r="E132" s="42">
        <v>5</v>
      </c>
      <c r="F132" s="42"/>
      <c r="G132" s="42">
        <f t="shared" si="12"/>
        <v>0</v>
      </c>
    </row>
    <row r="133" spans="1:7" ht="22.8">
      <c r="A133" s="49" t="s">
        <v>340</v>
      </c>
      <c r="B133" s="50" t="s">
        <v>606</v>
      </c>
      <c r="C133" s="51" t="s">
        <v>607</v>
      </c>
      <c r="D133" s="50" t="s">
        <v>608</v>
      </c>
      <c r="E133" s="42">
        <v>6</v>
      </c>
      <c r="F133" s="42"/>
      <c r="G133" s="42">
        <f t="shared" si="12"/>
        <v>0</v>
      </c>
    </row>
    <row r="134" spans="1:7">
      <c r="A134" s="54" t="s">
        <v>363</v>
      </c>
      <c r="B134" s="122" t="s">
        <v>609</v>
      </c>
      <c r="C134" s="120"/>
      <c r="D134" s="120"/>
      <c r="E134" s="120"/>
      <c r="F134" s="121"/>
      <c r="G134" s="56">
        <f>SUM(G135:G177)</f>
        <v>0</v>
      </c>
    </row>
    <row r="135" spans="1:7" ht="22.8">
      <c r="A135" s="49" t="s">
        <v>364</v>
      </c>
      <c r="B135" s="50" t="s">
        <v>581</v>
      </c>
      <c r="C135" s="51" t="s">
        <v>582</v>
      </c>
      <c r="D135" s="50" t="s">
        <v>136</v>
      </c>
      <c r="E135" s="42">
        <v>4</v>
      </c>
      <c r="F135" s="42"/>
      <c r="G135" s="42">
        <f t="shared" si="12"/>
        <v>0</v>
      </c>
    </row>
    <row r="136" spans="1:7" ht="22.8">
      <c r="A136" s="49" t="s">
        <v>365</v>
      </c>
      <c r="B136" s="50" t="s">
        <v>583</v>
      </c>
      <c r="C136" s="51" t="s">
        <v>584</v>
      </c>
      <c r="D136" s="50" t="s">
        <v>136</v>
      </c>
      <c r="E136" s="42">
        <v>32</v>
      </c>
      <c r="F136" s="42"/>
      <c r="G136" s="42">
        <f t="shared" si="12"/>
        <v>0</v>
      </c>
    </row>
    <row r="137" spans="1:7" ht="34.200000000000003">
      <c r="A137" s="49" t="s">
        <v>366</v>
      </c>
      <c r="B137" s="50" t="s">
        <v>610</v>
      </c>
      <c r="C137" s="51" t="s">
        <v>611</v>
      </c>
      <c r="D137" s="50" t="s">
        <v>27</v>
      </c>
      <c r="E137" s="42">
        <v>1</v>
      </c>
      <c r="F137" s="42"/>
      <c r="G137" s="42">
        <f t="shared" si="12"/>
        <v>0</v>
      </c>
    </row>
    <row r="138" spans="1:7" ht="34.200000000000003">
      <c r="A138" s="49" t="s">
        <v>367</v>
      </c>
      <c r="B138" s="50" t="s">
        <v>610</v>
      </c>
      <c r="C138" s="51" t="s">
        <v>612</v>
      </c>
      <c r="D138" s="50" t="s">
        <v>27</v>
      </c>
      <c r="E138" s="42">
        <v>1</v>
      </c>
      <c r="F138" s="42"/>
      <c r="G138" s="42">
        <f t="shared" si="12"/>
        <v>0</v>
      </c>
    </row>
    <row r="139" spans="1:7" ht="34.200000000000003">
      <c r="A139" s="49" t="s">
        <v>368</v>
      </c>
      <c r="B139" s="50" t="s">
        <v>610</v>
      </c>
      <c r="C139" s="51" t="s">
        <v>613</v>
      </c>
      <c r="D139" s="50" t="s">
        <v>27</v>
      </c>
      <c r="E139" s="42">
        <v>1</v>
      </c>
      <c r="F139" s="42"/>
      <c r="G139" s="42">
        <f t="shared" si="12"/>
        <v>0</v>
      </c>
    </row>
    <row r="140" spans="1:7" ht="34.200000000000003">
      <c r="A140" s="49" t="s">
        <v>369</v>
      </c>
      <c r="B140" s="50" t="s">
        <v>610</v>
      </c>
      <c r="C140" s="51" t="s">
        <v>614</v>
      </c>
      <c r="D140" s="50" t="s">
        <v>27</v>
      </c>
      <c r="E140" s="42">
        <v>1</v>
      </c>
      <c r="F140" s="42"/>
      <c r="G140" s="42">
        <f t="shared" si="12"/>
        <v>0</v>
      </c>
    </row>
    <row r="141" spans="1:7" ht="45.6">
      <c r="A141" s="49" t="s">
        <v>370</v>
      </c>
      <c r="B141" s="52" t="s">
        <v>615</v>
      </c>
      <c r="C141" s="53" t="s">
        <v>616</v>
      </c>
      <c r="D141" s="52" t="s">
        <v>216</v>
      </c>
      <c r="E141" s="44">
        <v>25</v>
      </c>
      <c r="F141" s="44"/>
      <c r="G141" s="42">
        <f t="shared" si="12"/>
        <v>0</v>
      </c>
    </row>
    <row r="142" spans="1:7" ht="45.6">
      <c r="A142" s="49" t="s">
        <v>371</v>
      </c>
      <c r="B142" s="50" t="s">
        <v>615</v>
      </c>
      <c r="C142" s="51" t="s">
        <v>617</v>
      </c>
      <c r="D142" s="50" t="s">
        <v>216</v>
      </c>
      <c r="E142" s="42">
        <v>2</v>
      </c>
      <c r="F142" s="42"/>
      <c r="G142" s="42">
        <f t="shared" si="12"/>
        <v>0</v>
      </c>
    </row>
    <row r="143" spans="1:7" ht="45.6">
      <c r="A143" s="49" t="s">
        <v>372</v>
      </c>
      <c r="B143" s="50" t="s">
        <v>615</v>
      </c>
      <c r="C143" s="51" t="s">
        <v>618</v>
      </c>
      <c r="D143" s="50" t="s">
        <v>216</v>
      </c>
      <c r="E143" s="42">
        <v>1</v>
      </c>
      <c r="F143" s="42"/>
      <c r="G143" s="42">
        <f t="shared" si="12"/>
        <v>0</v>
      </c>
    </row>
    <row r="144" spans="1:7" ht="45.6">
      <c r="A144" s="49" t="s">
        <v>373</v>
      </c>
      <c r="B144" s="50" t="s">
        <v>615</v>
      </c>
      <c r="C144" s="51" t="s">
        <v>619</v>
      </c>
      <c r="D144" s="50" t="s">
        <v>216</v>
      </c>
      <c r="E144" s="42">
        <v>3</v>
      </c>
      <c r="F144" s="42"/>
      <c r="G144" s="42">
        <f t="shared" si="12"/>
        <v>0</v>
      </c>
    </row>
    <row r="145" spans="1:7" ht="45.6">
      <c r="A145" s="49" t="s">
        <v>374</v>
      </c>
      <c r="B145" s="50" t="s">
        <v>615</v>
      </c>
      <c r="C145" s="51" t="s">
        <v>620</v>
      </c>
      <c r="D145" s="50" t="s">
        <v>216</v>
      </c>
      <c r="E145" s="42">
        <v>1</v>
      </c>
      <c r="F145" s="42"/>
      <c r="G145" s="42">
        <f t="shared" si="12"/>
        <v>0</v>
      </c>
    </row>
    <row r="146" spans="1:7" ht="34.200000000000003">
      <c r="A146" s="49" t="s">
        <v>375</v>
      </c>
      <c r="B146" s="50" t="s">
        <v>621</v>
      </c>
      <c r="C146" s="51" t="s">
        <v>622</v>
      </c>
      <c r="D146" s="50" t="s">
        <v>33</v>
      </c>
      <c r="E146" s="42">
        <v>20</v>
      </c>
      <c r="F146" s="42"/>
      <c r="G146" s="42">
        <f t="shared" si="12"/>
        <v>0</v>
      </c>
    </row>
    <row r="147" spans="1:7" ht="34.200000000000003">
      <c r="A147" s="49" t="s">
        <v>376</v>
      </c>
      <c r="B147" s="50" t="s">
        <v>621</v>
      </c>
      <c r="C147" s="51" t="s">
        <v>623</v>
      </c>
      <c r="D147" s="50" t="s">
        <v>33</v>
      </c>
      <c r="E147" s="42">
        <v>15</v>
      </c>
      <c r="F147" s="42"/>
      <c r="G147" s="42">
        <f t="shared" si="12"/>
        <v>0</v>
      </c>
    </row>
    <row r="148" spans="1:7" ht="34.200000000000003">
      <c r="A148" s="49" t="s">
        <v>377</v>
      </c>
      <c r="B148" s="50" t="s">
        <v>621</v>
      </c>
      <c r="C148" s="51" t="s">
        <v>624</v>
      </c>
      <c r="D148" s="50" t="s">
        <v>33</v>
      </c>
      <c r="E148" s="42">
        <v>6</v>
      </c>
      <c r="F148" s="42"/>
      <c r="G148" s="42">
        <f t="shared" si="12"/>
        <v>0</v>
      </c>
    </row>
    <row r="149" spans="1:7" ht="45.6">
      <c r="A149" s="49" t="s">
        <v>378</v>
      </c>
      <c r="B149" s="50" t="s">
        <v>621</v>
      </c>
      <c r="C149" s="51" t="s">
        <v>625</v>
      </c>
      <c r="D149" s="50" t="s">
        <v>33</v>
      </c>
      <c r="E149" s="42">
        <v>39</v>
      </c>
      <c r="F149" s="42"/>
      <c r="G149" s="42">
        <f t="shared" si="12"/>
        <v>0</v>
      </c>
    </row>
    <row r="150" spans="1:7" ht="57">
      <c r="A150" s="49" t="s">
        <v>379</v>
      </c>
      <c r="B150" s="50" t="s">
        <v>621</v>
      </c>
      <c r="C150" s="51" t="s">
        <v>626</v>
      </c>
      <c r="D150" s="50" t="s">
        <v>33</v>
      </c>
      <c r="E150" s="42">
        <v>16</v>
      </c>
      <c r="F150" s="42"/>
      <c r="G150" s="42">
        <f t="shared" si="12"/>
        <v>0</v>
      </c>
    </row>
    <row r="151" spans="1:7" ht="45.6">
      <c r="A151" s="49" t="s">
        <v>380</v>
      </c>
      <c r="B151" s="50" t="s">
        <v>621</v>
      </c>
      <c r="C151" s="51" t="s">
        <v>627</v>
      </c>
      <c r="D151" s="50" t="s">
        <v>33</v>
      </c>
      <c r="E151" s="42">
        <v>12</v>
      </c>
      <c r="F151" s="42"/>
      <c r="G151" s="42">
        <f t="shared" si="12"/>
        <v>0</v>
      </c>
    </row>
    <row r="152" spans="1:7" ht="22.8">
      <c r="A152" s="49" t="s">
        <v>381</v>
      </c>
      <c r="B152" s="50" t="s">
        <v>628</v>
      </c>
      <c r="C152" s="51" t="s">
        <v>629</v>
      </c>
      <c r="D152" s="50" t="s">
        <v>33</v>
      </c>
      <c r="E152" s="42">
        <v>195</v>
      </c>
      <c r="F152" s="42"/>
      <c r="G152" s="42">
        <f t="shared" si="12"/>
        <v>0</v>
      </c>
    </row>
    <row r="153" spans="1:7" ht="22.8">
      <c r="A153" s="49" t="s">
        <v>382</v>
      </c>
      <c r="B153" s="50" t="s">
        <v>630</v>
      </c>
      <c r="C153" s="51" t="s">
        <v>631</v>
      </c>
      <c r="D153" s="50" t="s">
        <v>136</v>
      </c>
      <c r="E153" s="42">
        <v>61</v>
      </c>
      <c r="F153" s="42"/>
      <c r="G153" s="42">
        <f t="shared" si="12"/>
        <v>0</v>
      </c>
    </row>
    <row r="154" spans="1:7" ht="34.200000000000003">
      <c r="A154" s="49" t="s">
        <v>383</v>
      </c>
      <c r="B154" s="34" t="s">
        <v>746</v>
      </c>
      <c r="C154" s="35" t="s">
        <v>747</v>
      </c>
      <c r="D154" s="34" t="s">
        <v>14</v>
      </c>
      <c r="E154" s="41">
        <v>97.5</v>
      </c>
      <c r="F154" s="41"/>
      <c r="G154" s="42">
        <f t="shared" si="12"/>
        <v>0</v>
      </c>
    </row>
    <row r="155" spans="1:7" ht="34.200000000000003">
      <c r="A155" s="49" t="s">
        <v>384</v>
      </c>
      <c r="B155" s="34" t="s">
        <v>748</v>
      </c>
      <c r="C155" s="35" t="s">
        <v>749</v>
      </c>
      <c r="D155" s="34" t="s">
        <v>14</v>
      </c>
      <c r="E155" s="41">
        <v>97.5</v>
      </c>
      <c r="F155" s="41"/>
      <c r="G155" s="42">
        <f t="shared" si="12"/>
        <v>0</v>
      </c>
    </row>
    <row r="156" spans="1:7" ht="22.8">
      <c r="A156" s="49" t="s">
        <v>385</v>
      </c>
      <c r="B156" s="50" t="s">
        <v>632</v>
      </c>
      <c r="C156" s="51" t="s">
        <v>633</v>
      </c>
      <c r="D156" s="50" t="s">
        <v>136</v>
      </c>
      <c r="E156" s="42">
        <v>61</v>
      </c>
      <c r="F156" s="42"/>
      <c r="G156" s="42">
        <f t="shared" si="12"/>
        <v>0</v>
      </c>
    </row>
    <row r="157" spans="1:7" ht="34.200000000000003">
      <c r="A157" s="49" t="s">
        <v>386</v>
      </c>
      <c r="B157" s="50" t="s">
        <v>634</v>
      </c>
      <c r="C157" s="51" t="s">
        <v>635</v>
      </c>
      <c r="D157" s="50" t="s">
        <v>33</v>
      </c>
      <c r="E157" s="42">
        <v>65</v>
      </c>
      <c r="F157" s="42"/>
      <c r="G157" s="42">
        <f t="shared" si="12"/>
        <v>0</v>
      </c>
    </row>
    <row r="158" spans="1:7" ht="34.200000000000003">
      <c r="A158" s="49" t="s">
        <v>387</v>
      </c>
      <c r="B158" s="50" t="s">
        <v>634</v>
      </c>
      <c r="C158" s="51" t="s">
        <v>636</v>
      </c>
      <c r="D158" s="50" t="s">
        <v>33</v>
      </c>
      <c r="E158" s="42">
        <v>35</v>
      </c>
      <c r="F158" s="42"/>
      <c r="G158" s="42">
        <f t="shared" si="12"/>
        <v>0</v>
      </c>
    </row>
    <row r="159" spans="1:7" ht="34.200000000000003">
      <c r="A159" s="49" t="s">
        <v>388</v>
      </c>
      <c r="B159" s="50" t="s">
        <v>637</v>
      </c>
      <c r="C159" s="51" t="s">
        <v>638</v>
      </c>
      <c r="D159" s="50" t="s">
        <v>33</v>
      </c>
      <c r="E159" s="42">
        <v>240</v>
      </c>
      <c r="F159" s="42"/>
      <c r="G159" s="42">
        <f t="shared" si="12"/>
        <v>0</v>
      </c>
    </row>
    <row r="160" spans="1:7" ht="22.8">
      <c r="A160" s="49" t="s">
        <v>389</v>
      </c>
      <c r="B160" s="50" t="s">
        <v>639</v>
      </c>
      <c r="C160" s="51" t="s">
        <v>640</v>
      </c>
      <c r="D160" s="50" t="s">
        <v>33</v>
      </c>
      <c r="E160" s="42">
        <v>20</v>
      </c>
      <c r="F160" s="42"/>
      <c r="G160" s="42">
        <f t="shared" si="12"/>
        <v>0</v>
      </c>
    </row>
    <row r="161" spans="1:7" ht="34.200000000000003">
      <c r="A161" s="49" t="s">
        <v>390</v>
      </c>
      <c r="B161" s="50" t="s">
        <v>641</v>
      </c>
      <c r="C161" s="51" t="s">
        <v>642</v>
      </c>
      <c r="D161" s="50" t="s">
        <v>33</v>
      </c>
      <c r="E161" s="42">
        <v>40</v>
      </c>
      <c r="F161" s="42"/>
      <c r="G161" s="42">
        <f t="shared" si="12"/>
        <v>0</v>
      </c>
    </row>
    <row r="162" spans="1:7" ht="22.8">
      <c r="A162" s="49" t="s">
        <v>391</v>
      </c>
      <c r="B162" s="50" t="s">
        <v>643</v>
      </c>
      <c r="C162" s="51" t="s">
        <v>644</v>
      </c>
      <c r="D162" s="50" t="s">
        <v>33</v>
      </c>
      <c r="E162" s="42">
        <v>40</v>
      </c>
      <c r="F162" s="42"/>
      <c r="G162" s="42">
        <f t="shared" si="12"/>
        <v>0</v>
      </c>
    </row>
    <row r="163" spans="1:7" ht="22.8">
      <c r="A163" s="49" t="s">
        <v>392</v>
      </c>
      <c r="B163" s="50" t="s">
        <v>634</v>
      </c>
      <c r="C163" s="51" t="s">
        <v>645</v>
      </c>
      <c r="D163" s="50" t="s">
        <v>33</v>
      </c>
      <c r="E163" s="42">
        <v>125</v>
      </c>
      <c r="F163" s="42"/>
      <c r="G163" s="42">
        <f t="shared" si="12"/>
        <v>0</v>
      </c>
    </row>
    <row r="164" spans="1:7" ht="22.8">
      <c r="A164" s="49" t="s">
        <v>393</v>
      </c>
      <c r="B164" s="50" t="s">
        <v>646</v>
      </c>
      <c r="C164" s="51" t="s">
        <v>647</v>
      </c>
      <c r="D164" s="50" t="s">
        <v>136</v>
      </c>
      <c r="E164" s="42">
        <v>6</v>
      </c>
      <c r="F164" s="42"/>
      <c r="G164" s="42">
        <f t="shared" si="12"/>
        <v>0</v>
      </c>
    </row>
    <row r="165" spans="1:7" ht="22.8">
      <c r="A165" s="49" t="s">
        <v>394</v>
      </c>
      <c r="B165" s="50" t="s">
        <v>648</v>
      </c>
      <c r="C165" s="51" t="s">
        <v>649</v>
      </c>
      <c r="D165" s="50" t="s">
        <v>136</v>
      </c>
      <c r="E165" s="42">
        <v>2</v>
      </c>
      <c r="F165" s="42"/>
      <c r="G165" s="42">
        <f t="shared" si="12"/>
        <v>0</v>
      </c>
    </row>
    <row r="166" spans="1:7" ht="22.8">
      <c r="A166" s="49" t="s">
        <v>395</v>
      </c>
      <c r="B166" s="52" t="s">
        <v>650</v>
      </c>
      <c r="C166" s="53" t="s">
        <v>651</v>
      </c>
      <c r="D166" s="52" t="s">
        <v>136</v>
      </c>
      <c r="E166" s="44">
        <v>2</v>
      </c>
      <c r="F166" s="44"/>
      <c r="G166" s="42">
        <f t="shared" si="12"/>
        <v>0</v>
      </c>
    </row>
    <row r="167" spans="1:7" ht="22.8">
      <c r="A167" s="49" t="s">
        <v>396</v>
      </c>
      <c r="B167" s="50" t="s">
        <v>652</v>
      </c>
      <c r="C167" s="51" t="s">
        <v>653</v>
      </c>
      <c r="D167" s="50" t="s">
        <v>136</v>
      </c>
      <c r="E167" s="42">
        <v>4</v>
      </c>
      <c r="F167" s="42"/>
      <c r="G167" s="42">
        <f t="shared" si="12"/>
        <v>0</v>
      </c>
    </row>
    <row r="168" spans="1:7" ht="22.8">
      <c r="A168" s="49" t="s">
        <v>397</v>
      </c>
      <c r="B168" s="50" t="s">
        <v>654</v>
      </c>
      <c r="C168" s="51" t="s">
        <v>655</v>
      </c>
      <c r="D168" s="50" t="s">
        <v>136</v>
      </c>
      <c r="E168" s="42">
        <v>4</v>
      </c>
      <c r="F168" s="42"/>
      <c r="G168" s="42">
        <f t="shared" si="12"/>
        <v>0</v>
      </c>
    </row>
    <row r="169" spans="1:7" ht="22.8">
      <c r="A169" s="49" t="s">
        <v>398</v>
      </c>
      <c r="B169" s="50" t="s">
        <v>656</v>
      </c>
      <c r="C169" s="51" t="s">
        <v>657</v>
      </c>
      <c r="D169" s="50" t="s">
        <v>136</v>
      </c>
      <c r="E169" s="42">
        <v>4</v>
      </c>
      <c r="F169" s="42"/>
      <c r="G169" s="42">
        <f t="shared" si="12"/>
        <v>0</v>
      </c>
    </row>
    <row r="170" spans="1:7" ht="22.8">
      <c r="A170" s="49" t="s">
        <v>399</v>
      </c>
      <c r="B170" s="50" t="s">
        <v>658</v>
      </c>
      <c r="C170" s="51" t="s">
        <v>659</v>
      </c>
      <c r="D170" s="50" t="s">
        <v>136</v>
      </c>
      <c r="E170" s="42">
        <v>22</v>
      </c>
      <c r="F170" s="42"/>
      <c r="G170" s="42">
        <f t="shared" si="12"/>
        <v>0</v>
      </c>
    </row>
    <row r="171" spans="1:7" ht="22.8">
      <c r="A171" s="49" t="s">
        <v>400</v>
      </c>
      <c r="B171" s="50" t="s">
        <v>660</v>
      </c>
      <c r="C171" s="51" t="s">
        <v>661</v>
      </c>
      <c r="D171" s="50" t="s">
        <v>136</v>
      </c>
      <c r="E171" s="42">
        <v>11</v>
      </c>
      <c r="F171" s="42"/>
      <c r="G171" s="42">
        <f t="shared" si="12"/>
        <v>0</v>
      </c>
    </row>
    <row r="172" spans="1:7" ht="22.8">
      <c r="A172" s="49" t="s">
        <v>401</v>
      </c>
      <c r="B172" s="50" t="s">
        <v>662</v>
      </c>
      <c r="C172" s="51" t="s">
        <v>663</v>
      </c>
      <c r="D172" s="50" t="s">
        <v>136</v>
      </c>
      <c r="E172" s="42">
        <v>4</v>
      </c>
      <c r="F172" s="42"/>
      <c r="G172" s="42">
        <f t="shared" si="12"/>
        <v>0</v>
      </c>
    </row>
    <row r="173" spans="1:7" ht="22.8">
      <c r="A173" s="49" t="s">
        <v>402</v>
      </c>
      <c r="B173" s="50" t="s">
        <v>658</v>
      </c>
      <c r="C173" s="51" t="s">
        <v>664</v>
      </c>
      <c r="D173" s="50" t="s">
        <v>136</v>
      </c>
      <c r="E173" s="42">
        <v>10</v>
      </c>
      <c r="F173" s="42"/>
      <c r="G173" s="42">
        <f t="shared" si="12"/>
        <v>0</v>
      </c>
    </row>
    <row r="174" spans="1:7" ht="34.200000000000003">
      <c r="A174" s="49" t="s">
        <v>403</v>
      </c>
      <c r="B174" s="50" t="s">
        <v>665</v>
      </c>
      <c r="C174" s="51" t="s">
        <v>666</v>
      </c>
      <c r="D174" s="50" t="s">
        <v>33</v>
      </c>
      <c r="E174" s="42">
        <v>66</v>
      </c>
      <c r="F174" s="42"/>
      <c r="G174" s="42">
        <f t="shared" si="12"/>
        <v>0</v>
      </c>
    </row>
    <row r="175" spans="1:7" ht="22.8">
      <c r="A175" s="49" t="s">
        <v>404</v>
      </c>
      <c r="B175" s="50" t="s">
        <v>667</v>
      </c>
      <c r="C175" s="51" t="s">
        <v>668</v>
      </c>
      <c r="D175" s="50" t="s">
        <v>27</v>
      </c>
      <c r="E175" s="42">
        <v>2</v>
      </c>
      <c r="F175" s="42"/>
      <c r="G175" s="42">
        <f t="shared" si="12"/>
        <v>0</v>
      </c>
    </row>
    <row r="176" spans="1:7" ht="22.8">
      <c r="A176" s="49" t="s">
        <v>405</v>
      </c>
      <c r="B176" s="50" t="s">
        <v>606</v>
      </c>
      <c r="C176" s="51" t="s">
        <v>607</v>
      </c>
      <c r="D176" s="50" t="s">
        <v>608</v>
      </c>
      <c r="E176" s="42">
        <v>4</v>
      </c>
      <c r="F176" s="42"/>
      <c r="G176" s="42">
        <f t="shared" si="12"/>
        <v>0</v>
      </c>
    </row>
    <row r="177" spans="1:7" ht="22.8">
      <c r="A177" s="49" t="s">
        <v>761</v>
      </c>
      <c r="B177" s="50" t="s">
        <v>669</v>
      </c>
      <c r="C177" s="51" t="s">
        <v>670</v>
      </c>
      <c r="D177" s="50" t="s">
        <v>608</v>
      </c>
      <c r="E177" s="42">
        <v>31</v>
      </c>
      <c r="F177" s="42"/>
      <c r="G177" s="42">
        <f t="shared" si="12"/>
        <v>0</v>
      </c>
    </row>
    <row r="178" spans="1:7" s="1" customFormat="1">
      <c r="A178" s="98" t="s">
        <v>406</v>
      </c>
      <c r="B178" s="99"/>
      <c r="C178" s="99"/>
      <c r="D178" s="99"/>
      <c r="E178" s="99"/>
      <c r="F178" s="100">
        <f>G5+G73+G114</f>
        <v>0</v>
      </c>
      <c r="G178" s="101"/>
    </row>
    <row r="179" spans="1:7" s="1" customFormat="1">
      <c r="A179" s="98" t="s">
        <v>407</v>
      </c>
      <c r="B179" s="99"/>
      <c r="C179" s="99"/>
      <c r="D179" s="99"/>
      <c r="E179" s="99"/>
      <c r="F179" s="100">
        <f>F178*23%</f>
        <v>0</v>
      </c>
      <c r="G179" s="101"/>
    </row>
    <row r="180" spans="1:7" s="1" customFormat="1">
      <c r="A180" s="98" t="s">
        <v>408</v>
      </c>
      <c r="B180" s="99"/>
      <c r="C180" s="99"/>
      <c r="D180" s="99"/>
      <c r="E180" s="99"/>
      <c r="F180" s="100">
        <f>F178+F179</f>
        <v>0</v>
      </c>
      <c r="G180" s="101"/>
    </row>
  </sheetData>
  <mergeCells count="26">
    <mergeCell ref="B74:F74"/>
    <mergeCell ref="B73:F73"/>
    <mergeCell ref="B88:F88"/>
    <mergeCell ref="B103:F103"/>
    <mergeCell ref="B47:F47"/>
    <mergeCell ref="B38:F38"/>
    <mergeCell ref="B41:F41"/>
    <mergeCell ref="B56:F56"/>
    <mergeCell ref="B69:F69"/>
    <mergeCell ref="B51:F51"/>
    <mergeCell ref="A1:G1"/>
    <mergeCell ref="A179:E179"/>
    <mergeCell ref="F179:G179"/>
    <mergeCell ref="A180:E180"/>
    <mergeCell ref="F180:G180"/>
    <mergeCell ref="A178:E178"/>
    <mergeCell ref="F178:G178"/>
    <mergeCell ref="A2:G2"/>
    <mergeCell ref="B6:F6"/>
    <mergeCell ref="B5:F5"/>
    <mergeCell ref="B11:F11"/>
    <mergeCell ref="B23:F23"/>
    <mergeCell ref="B110:F110"/>
    <mergeCell ref="B114:F114"/>
    <mergeCell ref="B115:F115"/>
    <mergeCell ref="B134:F134"/>
  </mergeCells>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1</vt:i4>
      </vt:variant>
    </vt:vector>
  </HeadingPairs>
  <TitlesOfParts>
    <vt:vector size="4" baseType="lpstr">
      <vt:lpstr>Podsumowanie koszt</vt:lpstr>
      <vt:lpstr>Zadanie nr 1 </vt:lpstr>
      <vt:lpstr>Zadanie nr 2</vt:lpstr>
      <vt:lpstr>'Podsumowanie koszt'!Obszar_wydruku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Dorota Bethke</dc:creator>
  <cp:lastModifiedBy>Krystyna</cp:lastModifiedBy>
  <cp:lastPrinted>2020-07-16T07:44:47Z</cp:lastPrinted>
  <dcterms:created xsi:type="dcterms:W3CDTF">2020-07-02T05:52:40Z</dcterms:created>
  <dcterms:modified xsi:type="dcterms:W3CDTF">2020-08-04T06:41:31Z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19.2.7.0</vt:lpwstr>
  </property>
</Properties>
</file>